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320" windowHeight="11640" tabRatio="892"/>
  </bookViews>
  <sheets>
    <sheet name="Инструкция" sheetId="16" r:id="rId1"/>
    <sheet name="Титульный лист" sheetId="13" r:id="rId2"/>
    <sheet name=" Параметр 1 (кр.1)" sheetId="1" r:id="rId3"/>
    <sheet name="Параметр 2 (кр.1-2)" sheetId="2" r:id="rId4"/>
    <sheet name="Параметр 3 (кр.1)" sheetId="5" r:id="rId5"/>
    <sheet name="Параметр 3 (кр.2)" sheetId="8" r:id="rId6"/>
    <sheet name="Техн лист 1" sheetId="17" r:id="rId7"/>
    <sheet name="Параметр 3 (кр.3)" sheetId="12" r:id="rId8"/>
    <sheet name="Техн лист 2" sheetId="18" r:id="rId9"/>
    <sheet name="Параметр 3 (кр.4)" sheetId="15" r:id="rId10"/>
    <sheet name="ИТОГ" sheetId="11" r:id="rId11"/>
    <sheet name="СВОД" sheetId="14" r:id="rId12"/>
  </sheets>
  <calcPr calcId="144525"/>
</workbook>
</file>

<file path=xl/calcChain.xml><?xml version="1.0" encoding="utf-8"?>
<calcChain xmlns="http://schemas.openxmlformats.org/spreadsheetml/2006/main">
  <c r="C17" i="14" l="1"/>
  <c r="C16" i="17"/>
  <c r="C9" i="2" l="1"/>
  <c r="C40" i="18" l="1"/>
  <c r="C39" i="18"/>
  <c r="C38" i="18"/>
  <c r="C37" i="18"/>
  <c r="C36" i="18"/>
  <c r="C35" i="18"/>
  <c r="C33" i="18"/>
  <c r="C24" i="18"/>
  <c r="C23" i="18"/>
  <c r="C17" i="18"/>
  <c r="C17" i="12" s="1"/>
  <c r="C16" i="18"/>
  <c r="C16" i="12" s="1"/>
  <c r="C15" i="18"/>
  <c r="C15" i="12" s="1"/>
  <c r="C28" i="18" l="1"/>
  <c r="C28" i="12" s="1"/>
  <c r="C29" i="18"/>
  <c r="C29" i="12" s="1"/>
  <c r="C30" i="18"/>
  <c r="C30" i="12" s="1"/>
  <c r="C31" i="18"/>
  <c r="C31" i="12" s="1"/>
  <c r="C32" i="18"/>
  <c r="C32" i="12" s="1"/>
  <c r="C33" i="12"/>
  <c r="C34" i="18"/>
  <c r="C34" i="12" s="1"/>
  <c r="C35" i="12"/>
  <c r="C36" i="12"/>
  <c r="C37" i="12"/>
  <c r="C38" i="12"/>
  <c r="C39" i="12"/>
  <c r="C40" i="12"/>
  <c r="C41" i="18"/>
  <c r="C41" i="12" s="1"/>
  <c r="C42" i="18"/>
  <c r="C42" i="12" s="1"/>
  <c r="C43" i="18"/>
  <c r="C43" i="12" s="1"/>
  <c r="C27" i="18"/>
  <c r="C27" i="12" s="1"/>
  <c r="C21" i="18"/>
  <c r="C21" i="12" s="1"/>
  <c r="C22" i="18"/>
  <c r="C22" i="12" s="1"/>
  <c r="C23" i="12"/>
  <c r="C24" i="12"/>
  <c r="C25" i="18"/>
  <c r="C25" i="12" s="1"/>
  <c r="C20" i="18"/>
  <c r="C20" i="12" s="1"/>
  <c r="C10" i="18"/>
  <c r="C10" i="12" s="1"/>
  <c r="C11" i="18"/>
  <c r="C11" i="12" s="1"/>
  <c r="C12" i="18"/>
  <c r="C12" i="12" s="1"/>
  <c r="C13" i="18"/>
  <c r="C13" i="12" s="1"/>
  <c r="C14" i="18"/>
  <c r="C14" i="12" s="1"/>
  <c r="C18" i="18"/>
  <c r="C18" i="12" s="1"/>
  <c r="C9" i="18"/>
  <c r="C9" i="12" s="1"/>
  <c r="C9" i="17"/>
  <c r="C9" i="8" s="1"/>
  <c r="C10" i="17"/>
  <c r="C10" i="8" s="1"/>
  <c r="C11" i="17"/>
  <c r="C11" i="8" s="1"/>
  <c r="C12" i="17"/>
  <c r="C12" i="8" s="1"/>
  <c r="C13" i="17"/>
  <c r="C13" i="8" s="1"/>
  <c r="C14" i="17"/>
  <c r="C14" i="8" s="1"/>
  <c r="C15" i="17"/>
  <c r="C15" i="8" s="1"/>
  <c r="C16" i="8"/>
  <c r="C8" i="17"/>
  <c r="C8" i="8" s="1"/>
  <c r="C19" i="12" l="1"/>
  <c r="C26" i="12"/>
  <c r="C8" i="12"/>
  <c r="C4" i="18"/>
  <c r="C4" i="17"/>
  <c r="C30" i="2"/>
  <c r="C126" i="14" l="1"/>
  <c r="C127" i="14"/>
  <c r="C128" i="14"/>
  <c r="C129" i="14"/>
  <c r="C130" i="14"/>
  <c r="C131" i="14"/>
  <c r="C132" i="14"/>
  <c r="C133" i="14"/>
  <c r="C134" i="14"/>
  <c r="C135" i="14"/>
  <c r="C137" i="14"/>
  <c r="C138" i="14"/>
  <c r="C139" i="14"/>
  <c r="C140" i="14"/>
  <c r="C141" i="14"/>
  <c r="C142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2" i="14"/>
  <c r="C163" i="14"/>
  <c r="C164" i="14"/>
  <c r="C165" i="14"/>
  <c r="C166" i="14"/>
  <c r="C167" i="14"/>
  <c r="C143" i="14" l="1"/>
  <c r="C136" i="14"/>
  <c r="C125" i="14"/>
  <c r="C19" i="1"/>
  <c r="C17" i="1"/>
  <c r="C15" i="1"/>
  <c r="C13" i="1"/>
  <c r="C8" i="1"/>
  <c r="C15" i="2"/>
  <c r="C7" i="1" l="1"/>
  <c r="C6" i="1" s="1"/>
  <c r="C7" i="12"/>
  <c r="C124" i="14" s="1"/>
  <c r="C8" i="2"/>
  <c r="C8" i="5" l="1"/>
  <c r="C177" i="14" l="1"/>
  <c r="C176" i="14"/>
  <c r="C175" i="14"/>
  <c r="C174" i="14"/>
  <c r="C173" i="14"/>
  <c r="C172" i="14"/>
  <c r="C171" i="14"/>
  <c r="C170" i="14"/>
  <c r="C122" i="14"/>
  <c r="C121" i="14"/>
  <c r="C120" i="14"/>
  <c r="C119" i="14"/>
  <c r="C118" i="14"/>
  <c r="C117" i="14"/>
  <c r="C115" i="14"/>
  <c r="C114" i="14"/>
  <c r="C113" i="14"/>
  <c r="C112" i="14"/>
  <c r="C111" i="14"/>
  <c r="C110" i="14"/>
  <c r="C109" i="14"/>
  <c r="C108" i="14"/>
  <c r="C107" i="14"/>
  <c r="C104" i="14"/>
  <c r="C103" i="14"/>
  <c r="C102" i="14"/>
  <c r="C101" i="14"/>
  <c r="C100" i="14"/>
  <c r="C99" i="14"/>
  <c r="C98" i="14"/>
  <c r="C97" i="14"/>
  <c r="C96" i="14"/>
  <c r="C95" i="14"/>
  <c r="C94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7" i="14"/>
  <c r="C56" i="14"/>
  <c r="C55" i="14"/>
  <c r="C54" i="14"/>
  <c r="C52" i="14"/>
  <c r="C51" i="14"/>
  <c r="C48" i="14"/>
  <c r="C47" i="14"/>
  <c r="C45" i="14"/>
  <c r="C44" i="14"/>
  <c r="C43" i="14"/>
  <c r="C42" i="14"/>
  <c r="C41" i="14"/>
  <c r="C40" i="14"/>
  <c r="C39" i="14"/>
  <c r="C38" i="14"/>
  <c r="C37" i="14"/>
  <c r="C36" i="14"/>
  <c r="C33" i="14"/>
  <c r="C32" i="14"/>
  <c r="C30" i="14"/>
  <c r="C29" i="14"/>
  <c r="C28" i="14"/>
  <c r="C27" i="14"/>
  <c r="C26" i="14"/>
  <c r="C21" i="14"/>
  <c r="C20" i="14"/>
  <c r="C19" i="14"/>
  <c r="C15" i="14"/>
  <c r="C13" i="14"/>
  <c r="C12" i="14"/>
  <c r="C11" i="14"/>
  <c r="C10" i="14"/>
  <c r="C4" i="14"/>
  <c r="C3" i="14"/>
  <c r="C2" i="14"/>
  <c r="C21" i="11"/>
  <c r="C11" i="11"/>
  <c r="C3" i="11"/>
  <c r="C2" i="11"/>
  <c r="C7" i="15"/>
  <c r="C4" i="15"/>
  <c r="C44" i="12"/>
  <c r="C161" i="14" s="1"/>
  <c r="C17" i="8"/>
  <c r="C116" i="14" s="1"/>
  <c r="C7" i="8"/>
  <c r="C41" i="5"/>
  <c r="C93" i="14" s="1"/>
  <c r="C21" i="5"/>
  <c r="C73" i="14" s="1"/>
  <c r="C37" i="2"/>
  <c r="C53" i="14" s="1"/>
  <c r="C34" i="2"/>
  <c r="C46" i="14"/>
  <c r="C19" i="2"/>
  <c r="C31" i="14"/>
  <c r="C18" i="14"/>
  <c r="C16" i="14"/>
  <c r="C9" i="14"/>
  <c r="C4" i="8" l="1"/>
  <c r="C169" i="14"/>
  <c r="C6" i="15"/>
  <c r="C168" i="14" s="1"/>
  <c r="C106" i="14"/>
  <c r="C6" i="8"/>
  <c r="C24" i="11" s="1"/>
  <c r="C7" i="5"/>
  <c r="C20" i="11" s="1"/>
  <c r="C17" i="11"/>
  <c r="C33" i="2"/>
  <c r="C49" i="14" s="1"/>
  <c r="C35" i="14"/>
  <c r="C18" i="2"/>
  <c r="C7" i="2" s="1"/>
  <c r="C31" i="11"/>
  <c r="C29" i="11"/>
  <c r="C4" i="12"/>
  <c r="C6" i="12"/>
  <c r="C123" i="14" s="1"/>
  <c r="C26" i="11"/>
  <c r="C25" i="11"/>
  <c r="C23" i="11"/>
  <c r="C4" i="5"/>
  <c r="C22" i="11"/>
  <c r="C18" i="11"/>
  <c r="C50" i="14"/>
  <c r="C10" i="11"/>
  <c r="C4" i="1"/>
  <c r="C9" i="11"/>
  <c r="C8" i="11"/>
  <c r="C14" i="14"/>
  <c r="C7" i="11"/>
  <c r="C6" i="5" l="1"/>
  <c r="C59" i="14"/>
  <c r="C15" i="11"/>
  <c r="C30" i="11"/>
  <c r="C28" i="11"/>
  <c r="C27" i="11"/>
  <c r="C105" i="14"/>
  <c r="C16" i="11"/>
  <c r="C4" i="2"/>
  <c r="C34" i="14"/>
  <c r="C6" i="11"/>
  <c r="C8" i="14"/>
  <c r="C58" i="14" l="1"/>
  <c r="C19" i="11"/>
  <c r="C7" i="14"/>
  <c r="C5" i="11"/>
  <c r="C25" i="14"/>
  <c r="C24" i="14"/>
  <c r="C14" i="11" l="1"/>
  <c r="C13" i="11" l="1"/>
  <c r="C23" i="14"/>
  <c r="C6" i="2"/>
  <c r="C22" i="14" l="1"/>
  <c r="C12" i="11"/>
</calcChain>
</file>

<file path=xl/sharedStrings.xml><?xml version="1.0" encoding="utf-8"?>
<sst xmlns="http://schemas.openxmlformats.org/spreadsheetml/2006/main" count="1317" uniqueCount="625">
  <si>
    <t>№</t>
  </si>
  <si>
    <t>Наличие обязательной части и части, формируемой участниками образовательных отношений</t>
  </si>
  <si>
    <t>Объём обязательной части составляет не менее 60% от общего объёма Программы</t>
  </si>
  <si>
    <t>Объём части, формируемой участниками образовательных отношений, составляет не более 40% от общего объёма Программы</t>
  </si>
  <si>
    <t>2.</t>
  </si>
  <si>
    <t>1.</t>
  </si>
  <si>
    <t>Наличие в Программе трёх основных разделов:
-целевого;
-содержательного;
-организационного
-дополнительного (краткой презентации Программы)</t>
  </si>
  <si>
    <t>Наличие: 
-пояснительной записки;
-планируемых результатов освоения Програм-мы (конкретизированные целевые ориентиры для обязательной части и части, формируемой участниками образовательных отношений с учётом возрастных и индивидуальных различий детей)</t>
  </si>
  <si>
    <t>Наличие:
- описания образовательной деятельности в соответствии с направлениями развития ре-бёнка, представленными в 5 образовательных областях;
-описание вариативных форм, способов, методов и средств реализации Программы;
-описание образовательной деятельности по профессиональной коррекции нарушений раз-вития детей (в случае, если эта работа предусмотрена Программой)</t>
  </si>
  <si>
    <t>Наличие:
-описания материально-технического обеспечения Программы, обеспеченности методическими материалами и средствами обучения и воспитания;
-описание распорядка дня (режим дня), продолжительность пребывания детей в Организации, предельная наполняемость групп, виды групп;
-особенности организации традиционных событий, праздников, мероприятий;
-особенности организации развивающей предметно-пространственной среды</t>
  </si>
  <si>
    <t xml:space="preserve">Указаны:
-возрастные и иные категории детей, на которых ориентирована Программа;
-используемые Примерные программы;
-характеристика взаимодействия педагогического коллектива с семьями детей
-характер изложения материала доступен для родителей
</t>
  </si>
  <si>
    <t>Значение</t>
  </si>
  <si>
    <t>Название муниципалитета</t>
  </si>
  <si>
    <t>Краткое название общеобразовательной организации (ОО)</t>
  </si>
  <si>
    <t>------------------</t>
  </si>
  <si>
    <t>г. Армавир</t>
  </si>
  <si>
    <t>г. Краснодар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</si>
  <si>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</si>
  <si>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</si>
  <si>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</si>
  <si>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</si>
  <si>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</si>
  <si>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</si>
  <si>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</si>
  <si>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</si>
  <si>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</si>
  <si>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</si>
  <si>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</si>
  <si>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</si>
  <si>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</si>
  <si>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</si>
  <si>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</si>
  <si>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Кущёвский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</si>
  <si>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</si>
  <si>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</si>
  <si>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</si>
  <si>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</si>
  <si>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</si>
  <si>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</si>
  <si>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</si>
  <si>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</si>
  <si>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</si>
  <si>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</si>
  <si>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</si>
  <si>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</si>
  <si>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</si>
  <si>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</si>
  <si>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</si>
  <si>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</si>
  <si>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</si>
  <si>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</si>
  <si>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</si>
  <si>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>Количество незаполненных полей (считается автоматически)</t>
  </si>
  <si>
    <t xml:space="preserve">Наименование критериев и показателей </t>
  </si>
  <si>
    <t>Варианты ответов</t>
  </si>
  <si>
    <t>0 - показатель не подтверждается /                           1 - показатель скорее не подтверждается /                             2 - показатель скорее подтверждается /                        3 - показатель подтверждается</t>
  </si>
  <si>
    <t>Обустройство пространства детского сада для детских видов деятельности на основе ФГОС ДО</t>
  </si>
  <si>
    <t xml:space="preserve">Оборудование для предметной деятельности составные и динамические игрушки </t>
  </si>
  <si>
    <t xml:space="preserve">Материалы и вещества для экспериментирования (вода, песок, тесто и пр.) </t>
  </si>
  <si>
    <t>Бытовые предметы- орудия (ложка, совок, лопатка и проч.) для самообслуживания</t>
  </si>
  <si>
    <t>Материалы для организации восприятия смысла музыки, сказок, стихов и рассматривания</t>
  </si>
  <si>
    <t>Оборудование для двигательной деятельности</t>
  </si>
  <si>
    <t>Включенность детей в организацию РППС детского сада</t>
  </si>
  <si>
    <t>Продукты детской деятельности включаются в РППС детского сада</t>
  </si>
  <si>
    <t>Предметы для моделирования пространства детьми (ширмы, модули, тележки и т.д.)</t>
  </si>
  <si>
    <t>---------------</t>
  </si>
  <si>
    <t>Материалы для сюжетно-ролевых игр</t>
  </si>
  <si>
    <t>Материалы для игр с правилами</t>
  </si>
  <si>
    <t>Материалы для творческих игр</t>
  </si>
  <si>
    <t xml:space="preserve">Оборудование и материалы для исследования и экспериментирования </t>
  </si>
  <si>
    <t>Художественная литература</t>
  </si>
  <si>
    <t>Предметы для самообслуживания и элементарного бытового труда</t>
  </si>
  <si>
    <t>Оборудование и материалы для конструирования</t>
  </si>
  <si>
    <t>Материалы для изобразительной деятельности (рисование, лепка, аппликация)</t>
  </si>
  <si>
    <t>Оборудование и материалы для организации музыкальной деятельности</t>
  </si>
  <si>
    <t>Оборудование и материалы для организации двигательной деятельности</t>
  </si>
  <si>
    <t>---------------------</t>
  </si>
  <si>
    <t>-------------------</t>
  </si>
  <si>
    <t>Педагог гибко варьирует содержание деятельности, с учетом потребности и возможностей конкретных детей</t>
  </si>
  <si>
    <t>Педагог предоставляет достаточное время детям для свободной игры (не менее трех часов в группах полного дня)</t>
  </si>
  <si>
    <t>Наличие в модели года возможности планирования деятельности с учетом инициативы участников образовательных отношений (дети, родители)</t>
  </si>
  <si>
    <t>Наличие в модели месяца возможности планирования деятельности с учетом инициативы участников образовательных отношений (дети, родители)</t>
  </si>
  <si>
    <t>Наличие в модели недели возможности планирования деятельности с учетом инициативы участников образовательных отношений (дети, родители)</t>
  </si>
  <si>
    <t>Наличие в модели дня возможности планирования деятельности с учетом инициативы участников образовательных отношений (дети, родители)</t>
  </si>
  <si>
    <t>--------------------</t>
  </si>
  <si>
    <t>Персонал общается с детьми дружелюбно, вежливо</t>
  </si>
  <si>
    <t>Персонал подает пример позитивных взаимодействий</t>
  </si>
  <si>
    <t>Сотрудники не ограничивают естественный шум в группе (подвижные игры, смех, свободный разговор и прочее)</t>
  </si>
  <si>
    <t>Голос взрослого не доминирует над голосами детей</t>
  </si>
  <si>
    <t>Выслушивает детей с вниманием и уважением</t>
  </si>
  <si>
    <t>Педагог чаще пользуются поощрением, поддержкой детей, чем порицанием и запрещением</t>
  </si>
  <si>
    <t>Педагог порицания относит только к отдельным действиям ребенка, но не адресуют их к его личности, не ущемляют его достоинства, не сравнивают ребенка с другим</t>
  </si>
  <si>
    <t>Корректируя действия ребенка, взрослый предлагает образец желательного действия ли средство для исправления ошибки</t>
  </si>
  <si>
    <t>Дети постоянно находятся в поле внимания взрослого</t>
  </si>
  <si>
    <t>Персонал проявляет теплое отношение к детям при помощи соответствующего возрасту и потребностям детей тактильного контакта</t>
  </si>
  <si>
    <t>Дети чувствуют себя в группе непринужденно</t>
  </si>
  <si>
    <t>При желании дети могут воспользоваться уединением</t>
  </si>
  <si>
    <t xml:space="preserve"> 0 - показатель не подтверждается /                           1 - показатель скорее не подтверждается /                             2 - показатель скорее подтверждается /                        3 - показатель подтверждается</t>
  </si>
  <si>
    <t>В индивидуальном общении с ребенком выбирают позицию «глаза на одном уровне»</t>
  </si>
  <si>
    <t>Побуждают детей высказывать свои чувства и мысли, рассказывать о событиях, участниками которых они были (о своей семье, друзьях, мечтах, переживаниях и пр.) сами делятся своими переживаниями, рассказывают о себе</t>
  </si>
  <si>
    <t xml:space="preserve">Вежливо и доброжелательно отвечают на вопросы и обращения детей, обсуждают проблемы </t>
  </si>
  <si>
    <t>Учитывают привычки, характер, темперамент, настроение, состояние ребенка (терпимо относятся к затруднениям, позволяют действовать в своем темпе, помогают справиться с трудностями, стремятся найти особый подход к застенчивым, конфликтным детям и др.)</t>
  </si>
  <si>
    <t>Помогая ребенку освоить трудное или новое действие, проявляют заинтересованность и доброжелательность</t>
  </si>
  <si>
    <t>Помогают детям с особыми потребностями включиться в детский коллектив и в образовательный процесс</t>
  </si>
  <si>
    <t>Педагог предоставляет выбор детям (например, выбор средств/места/последовательности заданий/способов выполнения)</t>
  </si>
  <si>
    <t>Педагог использует вопросы открытого типа (Например, «для чего?», «почему?», «из-за чего?» и т.д.)</t>
  </si>
  <si>
    <t>Педагог мотивирует детей, ставит детскую цель, соответствующую возрасту</t>
  </si>
  <si>
    <t>Педагог стимулирует детей к планированию их дальнейшей деятельности (Например, могут звучать вопросы: что ты хочешь делать? для чего тебе это надо? как ты хочешь это сделать?)</t>
  </si>
  <si>
    <t>Педагог адекватно реагирует в ответ на любое высказывание и действие ребенка</t>
  </si>
  <si>
    <t>Педагог целесообразно и грамотно применяет современные образовательные технологии</t>
  </si>
  <si>
    <t>Педагог гибко реагирует на неожиданно возникшие условия ООД</t>
  </si>
  <si>
    <t>В конце ООД педагоги обращаются к детям с вопросом «достигли ли они чего хотели?» (детская цель)</t>
  </si>
  <si>
    <t>Педагог создает условия для переноса опыта, полученного в ООД в реальную жизнь</t>
  </si>
  <si>
    <t>В конце ООД педагог создает для каждого ребенка ситуацию успеха, отмечая его личные достижения</t>
  </si>
  <si>
    <t xml:space="preserve">Педагог поддерживает баланс между самостоятельным исследованием и необходимостью включения персонала </t>
  </si>
  <si>
    <t>У детей есть много возможностей, чтобы быть участниками самоорганизованных малых групп</t>
  </si>
  <si>
    <t>В индивидуальном общении с ребенком персонал выбирает позицию «глаза на одном уровне»</t>
  </si>
  <si>
    <t>Проявляют внимание к настроениям, желаниям, достижениям и неудачам каждого ребенка, успокаивают и подбадривают расстроенных детей и т.п.</t>
  </si>
  <si>
    <t>Вежливо и доброжелательно отвечают на вопросы и обращения детей, обсуждают проблемы</t>
  </si>
  <si>
    <t>Откликаются на любые просьбы детей о сотрудничестве и совместной деятельности (вместе поиграть, почитать, порисовать и пр.); в случае невозможности удовлетворить просьбу ребенка объясняют причину</t>
  </si>
  <si>
    <t>Взрослый при необходимости включается в игру и другие виды деятельности</t>
  </si>
  <si>
    <t>Персонал обсуждает с детьми идеи, связанные с их играми</t>
  </si>
  <si>
    <t>Педагог умело заполняет образовавшиеся в течение дня паузы (дети бесцельно не бегают, не сидят в ожидании чего-либо) – в совместную деятельность</t>
  </si>
  <si>
    <t>Персонал поддерживает развитие взаимного уважения между детьми и взрослыми (напр., сотрудники ждут, пока дети доскажут свой вопрос, перед тем как начать отвечать на него; побуждают детей вежливо слушать, когда взрослые говорят)</t>
  </si>
  <si>
    <t>Мне нравится работать в моем детском саду</t>
  </si>
  <si>
    <t>С моим напарником мы работаем в команде, обсуждаем планы, анализируем результаты</t>
  </si>
  <si>
    <t>Я работаю в тесном сотрудничестве со специалистами детского сада</t>
  </si>
  <si>
    <t>Я чувствую поддержку коллектива в своей профессиональной деятельности</t>
  </si>
  <si>
    <t>В детском саду проводятся мероприятия, направленные на сплочение коллектива</t>
  </si>
  <si>
    <t>Мое мнение учитывается при разработке ООП ДО и годового плана</t>
  </si>
  <si>
    <t>Я с удовольствием обращаюсь за советом и помощью к коллегам</t>
  </si>
  <si>
    <t>Объективная оценка коллег моей профессиональной деятельности во время взаимопосещения стимулирует меня к совершенствованию.</t>
  </si>
  <si>
    <t>Считаю, что я важный и ценный член коллектива</t>
  </si>
  <si>
    <t>Персонал демонстрирует взаимное уважение между собой (ждет, когда собеседник доскажет свой вопрос, перед тем как начать отвечать на него, не говорят на повышенных тонах)</t>
  </si>
  <si>
    <t>Персонал с удовольствием сотрудничает друг с другом, оказывая необходимую помощь (не выходя за рамки трудовых обязанностей)</t>
  </si>
  <si>
    <t>Персоналу предоставляется определённая свобода выбора в вопросах, связанных с осуществлением профессиональной деятельности (учет личных пожеланий, наличие небольших необходимых перерывов в работе)</t>
  </si>
  <si>
    <t>Для персонала предусмотрены необходимые условия труда: мебель, профессиональные инструменты.</t>
  </si>
  <si>
    <t>Поведение персонала естественное, не фальшивое.</t>
  </si>
  <si>
    <t>Внешний вид персонала аккуратный, соответствующий трудовым функциям</t>
  </si>
  <si>
    <t xml:space="preserve">Вы считаете, что Ваш коллектив – Ваша команда </t>
  </si>
  <si>
    <t>Вы думаете, что персонал выполняет свои трудовые функции больше благодаря внутренней мотивации, чем внешней (положительной или отрицательной)</t>
  </si>
  <si>
    <t>Вы редко вынуждены повышать голос на сотрудников</t>
  </si>
  <si>
    <t>Когда Вы заходите в помещение, персонал резко не меняет модели своего поведения</t>
  </si>
  <si>
    <t>Вы уверено готовы встретить любую проверку</t>
  </si>
  <si>
    <t xml:space="preserve">Вы совершенствуетесь в роли руководителя, постоянно повышая свою квалификацию (читая книги, осваивая различные управленческие техники) </t>
  </si>
  <si>
    <t>Вы прислушиваетесь к мнению персонала, относительно организации своего труда</t>
  </si>
  <si>
    <t>Вы поддерживаете разумные инициативы персонала</t>
  </si>
  <si>
    <t>Оценка  в баллах</t>
  </si>
  <si>
    <t>Персонал демонстрирует уважение к родителю (ждет, когда собеседник доскажет свой вопрос, перед тем как начать отвечать на него, не говорит на повышенных тонах)</t>
  </si>
  <si>
    <t>Персонал инициирует беседу об успехах ребенка, не заостряя внимания на неудачах; если есть проблемы, говорит о них доброжелательно и конструктивно</t>
  </si>
  <si>
    <t>Персонал не принимает на себя роль «учителя», а ведет беседу на партнерских началах; если родитель просит совет, компетентно дает его</t>
  </si>
  <si>
    <t>Поведение персонала естественное, не фальшивое</t>
  </si>
  <si>
    <t xml:space="preserve">Персонал приветствует предложения родителей, касающиеся улучшения качества образовательного процесса </t>
  </si>
  <si>
    <t>Персонал проводит с родителями время достаточное и необходимое</t>
  </si>
  <si>
    <t>Название критериев</t>
  </si>
  <si>
    <t>г. Анапа</t>
  </si>
  <si>
    <t>г. Геленджик</t>
  </si>
  <si>
    <t>г. Горячий ключ</t>
  </si>
  <si>
    <t>г. Сочи</t>
  </si>
  <si>
    <t>Каневской район</t>
  </si>
  <si>
    <t xml:space="preserve">Кореновский район </t>
  </si>
  <si>
    <t>1.1.1</t>
  </si>
  <si>
    <t>1.1.1.1</t>
  </si>
  <si>
    <t>1.1.1.2</t>
  </si>
  <si>
    <t>1.1.1.3</t>
  </si>
  <si>
    <t>1.1.1.4</t>
  </si>
  <si>
    <t>1.1.2.1</t>
  </si>
  <si>
    <t>Числовое значение</t>
  </si>
  <si>
    <t xml:space="preserve">Наименование показателей и индикаторов </t>
  </si>
  <si>
    <t>2.1</t>
  </si>
  <si>
    <t>2.1.1</t>
  </si>
  <si>
    <t>2.1.2</t>
  </si>
  <si>
    <t>2.2</t>
  </si>
  <si>
    <t>2.2.1</t>
  </si>
  <si>
    <t>2.2.2</t>
  </si>
  <si>
    <t>Показатель "Наличие элементов РППС для групп раннего развития"</t>
  </si>
  <si>
    <t>1.1.2</t>
  </si>
  <si>
    <t>Критерий  "Организация развивающей предметно-пространственной среды в соответсвии с ФГОС ДО"</t>
  </si>
  <si>
    <t xml:space="preserve">Критерий  "Планирование образовательного процесса" </t>
  </si>
  <si>
    <t>Параметр 3. "Качество образовательного процесса в ДОО"</t>
  </si>
  <si>
    <t>Показатель "Наличие элементов РППС для групп дошкольного возраста"</t>
  </si>
  <si>
    <t>1.1.3.</t>
  </si>
  <si>
    <t>1.1.3.1</t>
  </si>
  <si>
    <t>1.1.4.</t>
  </si>
  <si>
    <t>1.1.4.1</t>
  </si>
  <si>
    <t>1.1.5.</t>
  </si>
  <si>
    <t>1.1.5.1</t>
  </si>
  <si>
    <t>2.1.1.1</t>
  </si>
  <si>
    <t>2.1.1.1.1</t>
  </si>
  <si>
    <t>2.1.1.1.2</t>
  </si>
  <si>
    <t>2.1.1.1.3</t>
  </si>
  <si>
    <t>2.1.1.1.4</t>
  </si>
  <si>
    <t>2.1.1.1.5</t>
  </si>
  <si>
    <t>2.1.1.2</t>
  </si>
  <si>
    <t>2.1.1.2.1</t>
  </si>
  <si>
    <t>2.1.1.2.2</t>
  </si>
  <si>
    <t>2.1.2.1</t>
  </si>
  <si>
    <t>2.1.2.1.1</t>
  </si>
  <si>
    <t>2.1.2.1.2</t>
  </si>
  <si>
    <t>2.1.2.1.3</t>
  </si>
  <si>
    <t>2.1.2.1.4</t>
  </si>
  <si>
    <t>2.1.2.1.5</t>
  </si>
  <si>
    <t>2.1.2.1.6</t>
  </si>
  <si>
    <t>2.1.2.1.7</t>
  </si>
  <si>
    <t>2.1.2.1.8</t>
  </si>
  <si>
    <t>2.1.2.1.9</t>
  </si>
  <si>
    <t>2.1.2.1.10</t>
  </si>
  <si>
    <t>2.1.2.2</t>
  </si>
  <si>
    <t>2.1.2.2.1</t>
  </si>
  <si>
    <t>2.1.2.2.2</t>
  </si>
  <si>
    <t>2.2.1.1</t>
  </si>
  <si>
    <t>2.2.1.2</t>
  </si>
  <si>
    <t>2.2.2.1</t>
  </si>
  <si>
    <t>2.2.2.2</t>
  </si>
  <si>
    <t>2.2.2.3</t>
  </si>
  <si>
    <t>2.2.2.4</t>
  </si>
  <si>
    <t>3.1</t>
  </si>
  <si>
    <t>3.1.1</t>
  </si>
  <si>
    <t>3.1.2</t>
  </si>
  <si>
    <t>3.1.3</t>
  </si>
  <si>
    <t>3.2</t>
  </si>
  <si>
    <t>3.2.1</t>
  </si>
  <si>
    <t>3.2.2</t>
  </si>
  <si>
    <t>3.3</t>
  </si>
  <si>
    <t>3.3.1</t>
  </si>
  <si>
    <t>3.3.2</t>
  </si>
  <si>
    <t>Информирование об оказании в детском саду платных образовательных услуг</t>
  </si>
  <si>
    <t>Участие родителей в определении содержания образовательной программы детского сада (в части, формируемой участниками образовательных отношений)</t>
  </si>
  <si>
    <t>Предоставление родителям возможности участвовать в образовательной деятельности, режимных процессах, играх в группе*</t>
  </si>
  <si>
    <t xml:space="preserve">Информирование в полном объёме о содержании образовательной деятельности детского сада </t>
  </si>
  <si>
    <t>Воспитатели детского сада оказывают существенную помощь в понимании особенностей поведения ребенка, его потребностей</t>
  </si>
  <si>
    <t>Информированность</t>
  </si>
  <si>
    <t>Вовлеченность</t>
  </si>
  <si>
    <t>Удовлетворенность</t>
  </si>
  <si>
    <t>1.1</t>
  </si>
  <si>
    <t>Критерий "Соответствие основной образовательной программы дошкольного образования требованиям ФГОС ДО"</t>
  </si>
  <si>
    <t>Наименование критерия, показателей и индикаторов</t>
  </si>
  <si>
    <t>Показатель "Соответствие структуры программы требованиям Стандарта"</t>
  </si>
  <si>
    <t>Показатель "Соответствие содержания целевого раздела требованиям Стандарта"</t>
  </si>
  <si>
    <t>Показатель "Соответствие содержания содержательного   раздела требованиям Стандарта"</t>
  </si>
  <si>
    <t>Показатель "Соответствие содержания организационного   раздела требованиям Стандарта"</t>
  </si>
  <si>
    <t>Показатель "Соответствие содержания дополнительного раздела программы (презентации) требованиям Стандарта"</t>
  </si>
  <si>
    <t>Показатель "Анализ деятельности педагога"</t>
  </si>
  <si>
    <t>Показатель "Анализ документа (ООП ДО, планов)"</t>
  </si>
  <si>
    <t>Критерий "Взаимодействие персонала с детьми"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</si>
  <si>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</si>
  <si>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</si>
  <si>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</si>
  <si>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</si>
  <si>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</si>
  <si>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</si>
  <si>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</si>
  <si>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</si>
  <si>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3.1.1.9</t>
  </si>
  <si>
    <t>3.1.1.10</t>
  </si>
  <si>
    <t>3.1.1.11</t>
  </si>
  <si>
    <t>3.1.1.12</t>
  </si>
  <si>
    <t>Показатель  "Психологическая атмосфера в группе"</t>
  </si>
  <si>
    <t>3.1.2.1</t>
  </si>
  <si>
    <t>3.1.2.2</t>
  </si>
  <si>
    <t>3.1.2.3</t>
  </si>
  <si>
    <t>3.1.2.4</t>
  </si>
  <si>
    <t>3.1.2.5</t>
  </si>
  <si>
    <t>3.1.2.6</t>
  </si>
  <si>
    <t>3.1.2.7</t>
  </si>
  <si>
    <t>3.1.2.8</t>
  </si>
  <si>
    <t>3.1.2.9</t>
  </si>
  <si>
    <t>3.1.2.10</t>
  </si>
  <si>
    <t>3.1.2.11</t>
  </si>
  <si>
    <t>3.1.2.12</t>
  </si>
  <si>
    <t>3.1.2.13</t>
  </si>
  <si>
    <t>3.1.2.14</t>
  </si>
  <si>
    <t>3.1.2.15</t>
  </si>
  <si>
    <t>3.1.2.16</t>
  </si>
  <si>
    <t>3.1.2.17</t>
  </si>
  <si>
    <t>3.1.2.18</t>
  </si>
  <si>
    <t>3.1.2.19</t>
  </si>
  <si>
    <t>Показатель "Организованная деятельность в группе"</t>
  </si>
  <si>
    <t>3.1.3.1</t>
  </si>
  <si>
    <t>3.1.3.2</t>
  </si>
  <si>
    <t>3.1.3.3</t>
  </si>
  <si>
    <t>3.1.3.4</t>
  </si>
  <si>
    <t>3.1.3.5</t>
  </si>
  <si>
    <t>3.1.3.6</t>
  </si>
  <si>
    <t>3.1.3.7</t>
  </si>
  <si>
    <t>3.1.3.8</t>
  </si>
  <si>
    <t>3.1.3.9</t>
  </si>
  <si>
    <t>3.1.3.10</t>
  </si>
  <si>
    <t>3.1.3.11</t>
  </si>
  <si>
    <t>Критерий "Взаимодействие персонала между собой"</t>
  </si>
  <si>
    <t>Показатель "Взаимодействие педагогов между собой"</t>
  </si>
  <si>
    <t>3.2.1.1</t>
  </si>
  <si>
    <t>3.2.1.2</t>
  </si>
  <si>
    <t>3.2.1.3</t>
  </si>
  <si>
    <t>3.2.1.4</t>
  </si>
  <si>
    <t>3.2.1.5</t>
  </si>
  <si>
    <t>3.2.1.6</t>
  </si>
  <si>
    <t>3.2.1.7</t>
  </si>
  <si>
    <t>3.2.1.8</t>
  </si>
  <si>
    <t>3.2.1.9</t>
  </si>
  <si>
    <t>Показатель "Психологическая атмосфера в детском саду"</t>
  </si>
  <si>
    <t>3.2.2.1</t>
  </si>
  <si>
    <t>3.2.2.2</t>
  </si>
  <si>
    <t>3.2.2.3</t>
  </si>
  <si>
    <t>3.2.2.4</t>
  </si>
  <si>
    <t>3.2.2.5</t>
  </si>
  <si>
    <t>3.2.2.6</t>
  </si>
  <si>
    <t>Критерий  "Взаимодействия персонала с семьями"</t>
  </si>
  <si>
    <t>Показатель "Информированность, вовлеченность, удовлетворенность родителей (законных представителей) воспитанников ДОО"</t>
  </si>
  <si>
    <t>3.3.1.1</t>
  </si>
  <si>
    <t>3.3.1.1.1</t>
  </si>
  <si>
    <t>3.3.1.1.2</t>
  </si>
  <si>
    <t>3.3.1.1.3</t>
  </si>
  <si>
    <t>3.3.1.1.4</t>
  </si>
  <si>
    <t>3.3.1.1.5</t>
  </si>
  <si>
    <t>3.3.1.1.6</t>
  </si>
  <si>
    <t>3.3.1.1.7</t>
  </si>
  <si>
    <t>3.3.1.1.8</t>
  </si>
  <si>
    <t>3.3.1.1.9</t>
  </si>
  <si>
    <t>3.3.1.1.10</t>
  </si>
  <si>
    <t>3.3.1.2</t>
  </si>
  <si>
    <t>3.3.1.2.1</t>
  </si>
  <si>
    <t>3.3.1.2.2</t>
  </si>
  <si>
    <t>3.3.1.2.3</t>
  </si>
  <si>
    <t>3.3.1.2.4</t>
  </si>
  <si>
    <t>3.3.1.2.5</t>
  </si>
  <si>
    <t>3.3.1.2.6</t>
  </si>
  <si>
    <t>3.3.1.3</t>
  </si>
  <si>
    <t>3.3.1.3.1</t>
  </si>
  <si>
    <t>3.3.1.3.2</t>
  </si>
  <si>
    <t>3.3.1.3.3</t>
  </si>
  <si>
    <t>3.3.1.3.4</t>
  </si>
  <si>
    <t>3.3.1.3.5</t>
  </si>
  <si>
    <t>3.3.1.3.6</t>
  </si>
  <si>
    <t>3.3.1.3.7</t>
  </si>
  <si>
    <t>3.3.1.3.8</t>
  </si>
  <si>
    <t>3.3.1.3.9</t>
  </si>
  <si>
    <t>3.3.1.3.10</t>
  </si>
  <si>
    <t>3.3.1.3.11</t>
  </si>
  <si>
    <t>3.3.1.3.12</t>
  </si>
  <si>
    <t>3.3.1.3.13</t>
  </si>
  <si>
    <t>3.3.1.3.14</t>
  </si>
  <si>
    <t>3.3.1.3.15</t>
  </si>
  <si>
    <t>3.3.1.3.16</t>
  </si>
  <si>
    <t>3.3.1.3.17</t>
  </si>
  <si>
    <t>Показатель "Взаимодействие персонала с родителями (во время утреннего приёма, вечернего прощания)"</t>
  </si>
  <si>
    <t>3.3.2.1</t>
  </si>
  <si>
    <t>3.3.2.2</t>
  </si>
  <si>
    <t>3.3.2.3</t>
  </si>
  <si>
    <t>3.3.2.4</t>
  </si>
  <si>
    <t>3.3.2.5</t>
  </si>
  <si>
    <t>3.3.2.6</t>
  </si>
  <si>
    <t>Параметр "Качество цели обоазовательного процесса в ДОО"</t>
  </si>
  <si>
    <t>Параметр "Качество условий для образовательного процесса в ДОО"</t>
  </si>
  <si>
    <t>3.</t>
  </si>
  <si>
    <t>Параметр "Качество образовательного процесса в ДОО"</t>
  </si>
  <si>
    <t>1.1.3</t>
  </si>
  <si>
    <t>1.1.4</t>
  </si>
  <si>
    <t>1.1.5</t>
  </si>
  <si>
    <t>3.4</t>
  </si>
  <si>
    <t>Критерий  "Взаимодействия персонала с администрацией ДОО"</t>
  </si>
  <si>
    <t>3.4.1</t>
  </si>
  <si>
    <t>3.4.1.1</t>
  </si>
  <si>
    <t>3.4.1.2</t>
  </si>
  <si>
    <t>3.4.1.3</t>
  </si>
  <si>
    <t>3.4.1.4</t>
  </si>
  <si>
    <t>3.4.1.5</t>
  </si>
  <si>
    <t>3.4.1.6</t>
  </si>
  <si>
    <t>3.4.1.7</t>
  </si>
  <si>
    <t>3.4.1.8</t>
  </si>
  <si>
    <t>Показатель "Взаимовосприятие персонала и администрации ДОО"</t>
  </si>
  <si>
    <t>Полнота представления информации о жизни детей в детском саду</t>
  </si>
  <si>
    <t>Удобство расположения информации о жизни детей в детском саду</t>
  </si>
  <si>
    <t>Регулярность информирования о жизни ребенка в группе</t>
  </si>
  <si>
    <t>Существование возможности получения конкретного совета или рекомендации по вопросам развития и воспитания ребенка</t>
  </si>
  <si>
    <t>Информирование в достаточной степени о наиболее сложных периодах в развитии ребенка (кризис одного года, трех лет) *</t>
  </si>
  <si>
    <t>Информирование в достаточной степени о характере нарушения ребенка ***</t>
  </si>
  <si>
    <t>Возможность совместного обсуждения родителей и сотрудников детского сада достижений ребенка и возникающих у него трудностей</t>
  </si>
  <si>
    <t>Учет мнения родителей при постановке коррекционно-развивающих и социальных задач работы с ребенком ***</t>
  </si>
  <si>
    <t>Знакомство родителей друг с другом и с другими детьми</t>
  </si>
  <si>
    <t>Ребенок посещает детский сад с удовольствием</t>
  </si>
  <si>
    <t>Сотрудники детского сада относятся к ребенку внимательно</t>
  </si>
  <si>
    <t>Развитие ребенка в детском саду проходит лучше, чем если бы он воспитывался дома</t>
  </si>
  <si>
    <t>Наблюдается положительная динамика развития ребенка ***</t>
  </si>
  <si>
    <t>Удовлетворенность качеством питания в детском саду</t>
  </si>
  <si>
    <t>* только для родителей детей до трех лет</t>
  </si>
  <si>
    <t>** только для родителей детей старшего дошкольного возраста (5-7 лет)</t>
  </si>
  <si>
    <t>*** только для родителей детей, имеющих ограниченные возможности здоровья.</t>
  </si>
  <si>
    <t>Параметр "Качество цели образовательного процесса в ДОО"</t>
  </si>
  <si>
    <t>Показатель "Совместная деятельность в группе"</t>
  </si>
  <si>
    <t>Удовлетворенность уровнем и содержанием образовательной работы с детьми в детском саду</t>
  </si>
  <si>
    <t>Удовлетворенность качеством и вариативностью бесплатных образовательных услуг, предоставляемых ДОО</t>
  </si>
  <si>
    <t>Удовлетворенность качеством и вариативностью услуг, оказываемых на платной основе (если таковые есть)</t>
  </si>
  <si>
    <t>Удовлетворенность качеством работы ДОО по развитию у ребенка школьнозначимых функций **</t>
  </si>
  <si>
    <t>Удовлетворенность качеством работы ДОО по формированию у ребенка культурно-гигиенических навыков*</t>
  </si>
  <si>
    <t>Педагогами детского сада сделано все зависящее от них для снижения сроков адаптации ребенка к детскому саду *</t>
  </si>
  <si>
    <t>Доступность для ребенка всех образовательных услуг детского сада, к которым он проявляет интерес</t>
  </si>
  <si>
    <t>Критерий  "Взаимодействие персонала с администрацией ДОО"</t>
  </si>
  <si>
    <t>Показатель "Взаимодействие персонала с администрацией ДОО"</t>
  </si>
  <si>
    <t>Краткое название дошкольной образовательной организации (ДОО)</t>
  </si>
  <si>
    <t>Телефон ответственного за мониторинг в муниципалитете</t>
  </si>
  <si>
    <t>4.</t>
  </si>
  <si>
    <t>Вид оценивания</t>
  </si>
  <si>
    <t>Самооценка</t>
  </si>
  <si>
    <r>
      <t xml:space="preserve">Категорически </t>
    </r>
    <r>
      <rPr>
        <b/>
        <sz val="11"/>
        <color indexed="8"/>
        <rFont val="Calibri"/>
        <family val="2"/>
        <charset val="204"/>
      </rPr>
      <t>запрещается менять структуру файла</t>
    </r>
    <r>
      <rPr>
        <sz val="11"/>
        <color theme="1"/>
        <rFont val="Calibri"/>
        <family val="2"/>
        <scheme val="minor"/>
      </rPr>
      <t>, в том числе копировать содержимое данного файла в новый файл и работать с другим файлом, либо сохранять файл в другом формате (например, ods).</t>
    </r>
  </si>
  <si>
    <t xml:space="preserve">Рисунок </t>
  </si>
  <si>
    <t>Скопируйте выделенную информацию (например, комбинацией Ctrl + C)</t>
  </si>
  <si>
    <t>Необходимо заполнять ВСЕ ячейки выделенные зеленым фоном</t>
  </si>
  <si>
    <t>При выборе большинства ячеек появляется всплывающая подсказка по заполнению данных.</t>
  </si>
  <si>
    <t>Для большинства ячеек строго определён формат. Если появляется сообщение "Введенное значение неверно", то необходимо удалить неверный ответ и ввести верный в соответствии с форматом.</t>
  </si>
  <si>
    <t>Листы "Итог" и "Свод" не заполняются. Подсчет данных на этих листах ведется автоматически.</t>
  </si>
  <si>
    <t>Инструкция для ответственного по мониторингу от муниципального образования</t>
  </si>
  <si>
    <t>Для удобства рекомендуется распечатать данную инструкцию.</t>
  </si>
  <si>
    <t>Откройте файл от ДОО ("Самообследование") и перейдите на лист "СВОД". Нажмите на название столбца с заполненной информацией (см.рис.)</t>
  </si>
  <si>
    <t>Педагог относит порицания только к отдельным действиям ребенка, но не адресуют их к его личности, не ущемляет его достоинства, не сравнивает ребенка с другим</t>
  </si>
  <si>
    <t>Корректируя действия ребенка, педагог предлагает образец желательного действия или средство для исправления ошибки</t>
  </si>
  <si>
    <t>Педагог выслушивает детей с вниманием и уважением</t>
  </si>
  <si>
    <t>В индивидуальном общении с ребенком педагог выбирает позицию «глаза на одном уровне»</t>
  </si>
  <si>
    <t>Педагог побуждает детей высказывать свои чувства и мысли, рассказывать о событиях, участниками которых они были (о своей семье, друзьях, мечтах, переживаниях и пр.), сам делится своими переживаниями, рассказывает о себе</t>
  </si>
  <si>
    <t xml:space="preserve">Педагог вежливо и доброжелательно отвечает на вопросы и обращения детей, обсуждает проблемы </t>
  </si>
  <si>
    <t>Педагог учитывает привычки, характер, темперамент, настроение, состояние ребенка (терпимо относится к затруднениям, позволяет действовать в своем темпе, помогает справиться с трудностями, стремится найти особый подход к застенчивым, конфликтным детям и др.)</t>
  </si>
  <si>
    <t>Помогая ребенку освоить трудное или новое действие, педагог проявляет заинтересованность и доброжелательность</t>
  </si>
  <si>
    <t>Педагог помогает детям с особыми потребностями включиться в детский коллектив и в образовательный процесс</t>
  </si>
  <si>
    <t>В конце ООД педагог обращается к детям с вопросом «достигли ли они чего хотели?» или иным вопросом, направленным на достижение  детской цели</t>
  </si>
  <si>
    <t xml:space="preserve">Педагог поддерживает баланс между самостоятельным исследованием и необходимостью включения персонала для оказания помощи </t>
  </si>
  <si>
    <t>Персонал проявляет внимание к настроениям, желаниям, достижениям и неудачам каждого ребенка, успокаивают и подбадривают расстроенных детей и т.п.</t>
  </si>
  <si>
    <t>Взрослые побуждают детей высказывать свои чувства и мысли, рассказывать о событиях, участниками которых они были (о своей семье, друзьях, мечтах, переживаниях и пр.) сами делятся своими переживаниями, рассказывают о себе</t>
  </si>
  <si>
    <t>Взрослые вежливо и доброжелательно отвечают на вопросы и обращения детей, обсуждают проблемы</t>
  </si>
  <si>
    <t>Взрослые откликаются на любые просьбы детей о сотрудничестве и совместной деятельности (вместе поиграть, почитать, порисовать и пр.); в случае невозможности удовлетворить просьбу ребенка объясняют причину</t>
  </si>
  <si>
    <t>Взрослые учитывают привычки, характер, темперамент, настроение, состояние ребенка (терпимо относятся к затруднениям, позволяют действовать в своем темпе, помогают справиться с трудностями, стремятся найти особый подход к застенчивым, конфликтным детям и др.)</t>
  </si>
  <si>
    <t>Помогая ребенку освоить трудное или новое действие, сотрудники проявляют заинтересованность и доброжелательность</t>
  </si>
  <si>
    <t>Персонал помогает детям с особыми потребностями включиться в детский коллектив и в образовательный процесс</t>
  </si>
  <si>
    <t xml:space="preserve">Взрослые умело заполняют образовавшиеся в течение дня паузы (дети бесцельно не бегают, не сидят в ожидании чего-либо), преобразовывая их в совместную деятельность или создавая условия для самостоятельной деятельности. </t>
  </si>
  <si>
    <t>Своевременность ознакомления с информацией о жизни детей в детском саду</t>
  </si>
  <si>
    <t>Информирование о степени развития у ребенка школьнозначимых функций **</t>
  </si>
  <si>
    <t>Оказание помощи родителям в организации и проведении игр с ребенком дома</t>
  </si>
  <si>
    <t>Педагогами детского сада сделано все возможное для коррекции и компенсации нарушений развития ребенка ***</t>
  </si>
  <si>
    <t xml:space="preserve"> В детском саду созданы материально-технические условия, учитывающие особенности и характер нарушения ребенка ***</t>
  </si>
  <si>
    <t xml:space="preserve"> В детском саду проводятся мероприятия, направленные на социализацию ребенка (совместные праздники, досуги с детьми, не имеющими нарушений в развитии) ***</t>
  </si>
  <si>
    <t>Отсутствие фактов некорректных замечаний, выражений, действий, допущенных административным, педагогическим или младшим обслуживающим персоналом, в присутствии родителей или в присутствии детей.</t>
  </si>
  <si>
    <r>
      <t xml:space="preserve">0 - показатель не подтверждается /                           1 - показатель скорее не подтверждается /                             2 - показатель скорее подтверждается /                        3 - показатель подтверждается                    </t>
    </r>
    <r>
      <rPr>
        <b/>
        <sz val="12"/>
        <color theme="1"/>
        <rFont val="Times New Roman"/>
        <family val="1"/>
        <charset val="204"/>
      </rPr>
      <t xml:space="preserve">  (Внимание! Если показатель под звездочкой (*) отсутствует, то ячейку не заполнять)</t>
    </r>
  </si>
  <si>
    <r>
      <t xml:space="preserve">0 - показатель не подтверждается /                           1 - показатель скорее не подтверждается /                             2 - показатель скорее подтверждается /                        3 - показатель подтверждается                        </t>
    </r>
    <r>
      <rPr>
        <b/>
        <sz val="12"/>
        <color theme="1"/>
        <rFont val="Times New Roman"/>
        <family val="1"/>
        <charset val="204"/>
      </rPr>
      <t>(Внимание! Если показатель под звездочкой (*) отсутствует, то ячейку не заполнять)</t>
    </r>
  </si>
  <si>
    <r>
      <t xml:space="preserve">0 - показатель не подтверждается /                           1 - показатель скорее не подтверждается /                             2 - показатель скорее подтверждается /                        3 - показатель подтверждается                          </t>
    </r>
    <r>
      <rPr>
        <b/>
        <sz val="12"/>
        <color theme="1"/>
        <rFont val="Times New Roman"/>
        <family val="1"/>
        <charset val="204"/>
      </rPr>
      <t xml:space="preserve">  (Внимание! Если показатель под звездочкой (*) отсутствует, то ячейку не заполнять)</t>
    </r>
  </si>
  <si>
    <r>
      <t xml:space="preserve">0 - показатель не подтверждается /                           1 - показатель скорее не подтверждается /                             2 - показатель скорее подтверждается /                        3 - показатель подтверждается   </t>
    </r>
    <r>
      <rPr>
        <b/>
        <sz val="10.5"/>
        <color theme="1"/>
        <rFont val="Times New Roman"/>
        <family val="1"/>
        <charset val="204"/>
      </rPr>
      <t xml:space="preserve"> (Внимание! Если показатель отсутствует, то ячейки не заполнять)</t>
    </r>
  </si>
  <si>
    <r>
      <t xml:space="preserve">0 - показатель не подтверждается /                           1 - показатель скорее не подтверждается /                             2 - показатель скорее подтверждается /                        3 - показатель подтверждается    </t>
    </r>
    <r>
      <rPr>
        <b/>
        <sz val="10"/>
        <color theme="1"/>
        <rFont val="Times New Roman"/>
        <family val="1"/>
        <charset val="204"/>
      </rPr>
      <t>Внимание! Если показатель отсутствует, то ячейки не заполнять)</t>
    </r>
  </si>
  <si>
    <t>При выборе варианта ответа у большинства ячеек появляется треугольник справа от ячейки, при повторном нажатии на который можно будет выбрать ответ из выпадающего списка.</t>
  </si>
  <si>
    <r>
      <t xml:space="preserve">В ДОО могут </t>
    </r>
    <r>
      <rPr>
        <b/>
        <sz val="11"/>
        <color theme="1"/>
        <rFont val="Calibri"/>
        <family val="2"/>
        <charset val="204"/>
        <scheme val="minor"/>
      </rPr>
      <t>отсутствовать группы раннего развития</t>
    </r>
    <r>
      <rPr>
        <sz val="11"/>
        <color theme="1"/>
        <rFont val="Calibri"/>
        <family val="2"/>
        <scheme val="minor"/>
      </rPr>
      <t xml:space="preserve">, в этом случае </t>
    </r>
    <r>
      <rPr>
        <b/>
        <sz val="11"/>
        <color theme="1"/>
        <rFont val="Calibri"/>
        <family val="2"/>
        <charset val="204"/>
        <scheme val="minor"/>
      </rPr>
      <t xml:space="preserve">!не заполнять! ячейки </t>
    </r>
    <r>
      <rPr>
        <sz val="11"/>
        <color theme="1"/>
        <rFont val="Calibri"/>
        <family val="2"/>
        <scheme val="minor"/>
      </rPr>
      <t>в Показателе "Наличие элементов РППС для групп раннего развития" на листе Параметр 2 (кр.1-2).</t>
    </r>
  </si>
  <si>
    <t>Перейдите в файл муниципальной сводки "Самообследование" на лист "СВОДКА" и выделите первую ячейку столбца "G". Вставьте содержимое буфера обмена следующим образом: нажать на правую клавишу "мышки" / в появившемся "окошке" в разделе функции "Вставить" выбрать параметр функции "Специальная вставка" / в окошке "Специальная вставка" выбрать "Значение и формат чисел" / нажать "ОК". Подсчет данных на листе "СВОДКА" идет автоматически.</t>
  </si>
  <si>
    <t>Параметр 1. "Качество цели образовательной деятельности в ДОО"</t>
  </si>
  <si>
    <t>Параметр "Качество цели образовательной деятельности в ДОО"</t>
  </si>
  <si>
    <t>Параметр 2. "Качество условий для образовательной деятельности в ДОО"</t>
  </si>
  <si>
    <t>Параметр "Качество условий для образовательной деятельности в ДОО"</t>
  </si>
  <si>
    <t>Параметр 3. "Качество образовательной деятельности в ДОО"</t>
  </si>
  <si>
    <t>Заполнять со столбца F</t>
  </si>
  <si>
    <r>
      <t>Лист "Техн. Лист 1"</t>
    </r>
    <r>
      <rPr>
        <sz val="11"/>
        <color theme="1"/>
        <rFont val="Calibri"/>
        <family val="2"/>
        <charset val="204"/>
        <scheme val="minor"/>
      </rPr>
      <t xml:space="preserve"> относится к листу "Параметр 3 (кр.2) и предназначен для внесения данных, полученных в ходе заполнения педагогами ДОО показателя 3.2.1 "Взаимодействие педагогов между собой".</t>
    </r>
  </si>
  <si>
    <r>
      <t xml:space="preserve">Лист "Техн. Лист 2" </t>
    </r>
    <r>
      <rPr>
        <sz val="11"/>
        <color theme="1"/>
        <rFont val="Calibri"/>
        <family val="2"/>
        <charset val="204"/>
        <scheme val="minor"/>
      </rPr>
      <t>относится к листу "Параметр 3 (кр.3) и предназначен для внесения данных, полученных в ходе заполнения родителями воспитанников ДОО показателя 3.3.1 "Информированность, вовлеченность, удовлетворенность родителей (законных представителей) воспитанников ДОО".</t>
    </r>
  </si>
  <si>
    <t>Инструкция для ответственного за мониторинг от дошкольной образовательной организации</t>
  </si>
  <si>
    <t>Дошкольные образовательные организации заполняют файл Приложение 1 "Анкета по мониторингу" (самообследование)</t>
  </si>
  <si>
    <t>В Приложении 1 "Анкета по мониторингу" (самообследование) необходимо заполнить информацию на листах "Титульный лист", "Параметр 1 (кр.1)", "Параметр 2 (кр.1-2)", "Параметр 3 (кр.1)", "Параметр 3 (кр.2)", "Параметр 3 (кр.3)", "Параметр 3 (кр.4)"</t>
  </si>
  <si>
    <r>
      <t xml:space="preserve">После заполнения данных, в названии файла Приложение 1 необходимо указать №ДОО, затем файл </t>
    </r>
    <r>
      <rPr>
        <b/>
        <sz val="11"/>
        <color theme="1"/>
        <rFont val="Calibri"/>
        <family val="2"/>
        <charset val="204"/>
        <scheme val="minor"/>
      </rPr>
      <t xml:space="preserve">по самообследованию </t>
    </r>
    <r>
      <rPr>
        <sz val="11"/>
        <color theme="1"/>
        <rFont val="Calibri"/>
        <family val="2"/>
        <scheme val="minor"/>
      </rPr>
      <t>отправить ответственному за мониторинг в муниципалитете.</t>
    </r>
  </si>
  <si>
    <r>
      <rPr>
        <b/>
        <sz val="11"/>
        <color theme="1"/>
        <rFont val="Calibri"/>
        <family val="2"/>
        <charset val="204"/>
        <scheme val="minor"/>
      </rPr>
      <t>Внимание!</t>
    </r>
    <r>
      <rPr>
        <sz val="11"/>
        <color theme="1"/>
        <rFont val="Calibri"/>
        <family val="2"/>
        <scheme val="minor"/>
      </rPr>
      <t xml:space="preserve"> Участникам мониторинга с помощью предложенных материалов проводится </t>
    </r>
    <r>
      <rPr>
        <b/>
        <sz val="11"/>
        <color theme="1"/>
        <rFont val="Calibri"/>
        <family val="2"/>
        <charset val="204"/>
        <scheme val="minor"/>
      </rPr>
      <t>самооценка</t>
    </r>
    <r>
      <rPr>
        <sz val="11"/>
        <color theme="1"/>
        <rFont val="Calibri"/>
        <family val="2"/>
        <scheme val="minor"/>
      </rPr>
      <t xml:space="preserve"> качества работы ДОО.</t>
    </r>
  </si>
  <si>
    <t>Ответственные по мониторингу в муниципалитете заполняют файл Приложение 2 "Сводный файл по муниципалитету" (самообследование).</t>
  </si>
  <si>
    <t>Переименуйте шаблон сводного файла по муниципалитету, добавив название муниципалитета и вид оценивания ("Самообследование"). Все файлы от ДОО с пометкой "Самообследование" заносятся в сводный файл по муниципалитету с пометкой "Самообследование".</t>
  </si>
  <si>
    <t>Повторите пункты 5-8 для каждого файла от ДОО "Самообследование".</t>
  </si>
  <si>
    <t>Обратите внимание, в файле муниципальной сводки "Самообследование" необходимо заполнить "Титульный лист".</t>
  </si>
  <si>
    <t>После заполнения сводки по муниципалитету "Самообследование"  можно распечатать листы "ИТОГ", на котором в таблицах автоматически будут отражены данные по уровню реализации параметров, критериев и показателей мониторинга на уровне муниципалитета и построены соответствующие диаграммы.</t>
  </si>
  <si>
    <t>5.</t>
  </si>
  <si>
    <t>Приложение 1</t>
  </si>
  <si>
    <t>анкета 1</t>
  </si>
  <si>
    <t>анкета 2</t>
  </si>
  <si>
    <t>анкета 3</t>
  </si>
  <si>
    <t>анкета 4</t>
  </si>
  <si>
    <t>анкета 5</t>
  </si>
  <si>
    <t>анкета 6</t>
  </si>
  <si>
    <t>анкета 7</t>
  </si>
  <si>
    <t>анкета 8</t>
  </si>
  <si>
    <t>анкета 9</t>
  </si>
  <si>
    <t>анкета 10</t>
  </si>
  <si>
    <t>анкета 11</t>
  </si>
  <si>
    <t>анкета 12</t>
  </si>
  <si>
    <t>анкета 13</t>
  </si>
  <si>
    <t>анкета 14</t>
  </si>
  <si>
    <t>анкета 15</t>
  </si>
  <si>
    <t>анкета 16</t>
  </si>
  <si>
    <t>анкета 17</t>
  </si>
  <si>
    <t>анкета 18</t>
  </si>
  <si>
    <t>анкета 19</t>
  </si>
  <si>
    <t>анкета 20</t>
  </si>
  <si>
    <t>анкета 21</t>
  </si>
  <si>
    <t>анкета 22</t>
  </si>
  <si>
    <t>анкета 23</t>
  </si>
  <si>
    <t>анкета 24</t>
  </si>
  <si>
    <t>анкета 25</t>
  </si>
  <si>
    <t>анкета 26</t>
  </si>
  <si>
    <t>анкета 27</t>
  </si>
  <si>
    <t>анкета 28</t>
  </si>
  <si>
    <t>анкета 29</t>
  </si>
  <si>
    <t>анкета 30</t>
  </si>
  <si>
    <t>анкета 31</t>
  </si>
  <si>
    <t>анкета 32</t>
  </si>
  <si>
    <t>анкета 33</t>
  </si>
  <si>
    <t>анкета 34</t>
  </si>
  <si>
    <t>анкета 35</t>
  </si>
  <si>
    <t>анкета 36</t>
  </si>
  <si>
    <t>анкета 37</t>
  </si>
  <si>
    <t>анкета 38</t>
  </si>
  <si>
    <t>анкета 39</t>
  </si>
  <si>
    <t>анкета 40</t>
  </si>
  <si>
    <t>анкета 41</t>
  </si>
  <si>
    <t>анкета 42</t>
  </si>
  <si>
    <t>анкета 43</t>
  </si>
  <si>
    <t>анкета 44</t>
  </si>
  <si>
    <t>анкета 45</t>
  </si>
  <si>
    <t>анкета 46</t>
  </si>
  <si>
    <t>анкета 47</t>
  </si>
  <si>
    <t>анкета 48</t>
  </si>
  <si>
    <t>анкета 49</t>
  </si>
  <si>
    <t>анкета 50</t>
  </si>
  <si>
    <t>анкета 51</t>
  </si>
  <si>
    <t>анкета 52</t>
  </si>
  <si>
    <t>анкета 53</t>
  </si>
  <si>
    <t>анкета 54</t>
  </si>
  <si>
    <t>анкета 55</t>
  </si>
  <si>
    <t>анкета 56</t>
  </si>
  <si>
    <t>анкета 57</t>
  </si>
  <si>
    <t>анкета 58</t>
  </si>
  <si>
    <t>анкета 59</t>
  </si>
  <si>
    <t>анкета 60</t>
  </si>
  <si>
    <t>анкета 61</t>
  </si>
  <si>
    <t>анкета 62</t>
  </si>
  <si>
    <t>анкета 63</t>
  </si>
  <si>
    <t>анкета 64</t>
  </si>
  <si>
    <t>анкета 65</t>
  </si>
  <si>
    <t>анкета 66</t>
  </si>
  <si>
    <t>анкета 67</t>
  </si>
  <si>
    <t>анкета 68</t>
  </si>
  <si>
    <t>анкета 69</t>
  </si>
  <si>
    <t>анкета 70</t>
  </si>
  <si>
    <t>анкета 71</t>
  </si>
  <si>
    <t>анкета 72</t>
  </si>
  <si>
    <t>анкета 73</t>
  </si>
  <si>
    <t>анкета 74</t>
  </si>
  <si>
    <t>анкета 75</t>
  </si>
  <si>
    <t>анкета 76</t>
  </si>
  <si>
    <t>анкета 77</t>
  </si>
  <si>
    <t>анкета 78</t>
  </si>
  <si>
    <t>анкета 79</t>
  </si>
  <si>
    <t>анкета 80</t>
  </si>
  <si>
    <t>анкета 81</t>
  </si>
  <si>
    <t>анкета 82</t>
  </si>
  <si>
    <t>анкета 83</t>
  </si>
  <si>
    <t>анкета 84</t>
  </si>
  <si>
    <t>анкета 85</t>
  </si>
  <si>
    <t>анкета 86</t>
  </si>
  <si>
    <t>анкета 87</t>
  </si>
  <si>
    <t>анкета 88</t>
  </si>
  <si>
    <t>анкета 89</t>
  </si>
  <si>
    <t>анкета 90</t>
  </si>
  <si>
    <t>анкета 91</t>
  </si>
  <si>
    <t>анкета 92</t>
  </si>
  <si>
    <t>анкета 93</t>
  </si>
  <si>
    <t>анкета 94</t>
  </si>
  <si>
    <t>анкета 95</t>
  </si>
  <si>
    <t>анкета 96</t>
  </si>
  <si>
    <t>анкета 97</t>
  </si>
  <si>
    <t>анкета 98</t>
  </si>
  <si>
    <t>анкета 99</t>
  </si>
  <si>
    <t>анкета 100</t>
  </si>
  <si>
    <t>Отправьте сводный файл  по муниципалитету одним письмом (без архивирования) по адресу: nio@kkidppo.ru с темой письма: "Название муниципалитета / Оценка качества ДО 2018" .</t>
  </si>
  <si>
    <t>анкета 101</t>
  </si>
  <si>
    <t>анкета 102</t>
  </si>
  <si>
    <t>анкета 103</t>
  </si>
  <si>
    <t>анкета 104</t>
  </si>
  <si>
    <t>анкета 105</t>
  </si>
  <si>
    <t>анкета 106</t>
  </si>
  <si>
    <t>анкета 107</t>
  </si>
  <si>
    <t>анкета 108</t>
  </si>
  <si>
    <t>анкета 109</t>
  </si>
  <si>
    <t>анкета 110</t>
  </si>
  <si>
    <t>анкета 111</t>
  </si>
  <si>
    <t>анкета 112</t>
  </si>
  <si>
    <t>анкета 113</t>
  </si>
  <si>
    <t>анкета 114</t>
  </si>
  <si>
    <t>анкета 115</t>
  </si>
  <si>
    <t>анкета 116</t>
  </si>
  <si>
    <t>анкета 117</t>
  </si>
  <si>
    <t>анкета 118</t>
  </si>
  <si>
    <t>анкета 119</t>
  </si>
  <si>
    <t>анкета 120</t>
  </si>
  <si>
    <t>анкета 121</t>
  </si>
  <si>
    <t>анкета 122</t>
  </si>
  <si>
    <t>анкета 123</t>
  </si>
  <si>
    <t>анкета 124</t>
  </si>
  <si>
    <t>анкета 125</t>
  </si>
  <si>
    <t>анкета 126</t>
  </si>
  <si>
    <t>анкета 127</t>
  </si>
  <si>
    <t>анкета 128</t>
  </si>
  <si>
    <t>анкета 129</t>
  </si>
  <si>
    <t>анкета 130</t>
  </si>
  <si>
    <t>анкета 131</t>
  </si>
  <si>
    <t>анкета 132</t>
  </si>
  <si>
    <t>анкета 133</t>
  </si>
  <si>
    <t>анкета 134</t>
  </si>
  <si>
    <t>анкета 135</t>
  </si>
  <si>
    <t>анкета 136</t>
  </si>
  <si>
    <t>анкета 137</t>
  </si>
  <si>
    <t>анкета 138</t>
  </si>
  <si>
    <t>анкета 139</t>
  </si>
  <si>
    <t>анкета 140</t>
  </si>
  <si>
    <t>анкета 141</t>
  </si>
  <si>
    <t>анкета 142</t>
  </si>
  <si>
    <t>анкета 143</t>
  </si>
  <si>
    <t>анкета 144</t>
  </si>
  <si>
    <t>анкета 145</t>
  </si>
  <si>
    <t>анкета 146</t>
  </si>
  <si>
    <t>анкета 147</t>
  </si>
  <si>
    <t>анкета 148</t>
  </si>
  <si>
    <t>анкета 149</t>
  </si>
  <si>
    <t>анкета 150</t>
  </si>
  <si>
    <t>г. Новороссийск</t>
  </si>
  <si>
    <t>ФИО ответственных за мониториг в ДОО</t>
  </si>
  <si>
    <t>МБДОУ детский сад №25</t>
  </si>
  <si>
    <t>Лопан Надежда Николаевна - заведующий МБДОУ 25, Пятковская Оксана Валерьевна - старший воспитатель МБДОУ 25, Борисова Лидия Викторовна - медсестра МБДОУ 25</t>
  </si>
  <si>
    <t>8(8617)76-87-55</t>
  </si>
  <si>
    <t>ВНУТРЕННЯЯ СИСТЕМА ОЦЕНКИ КАЧЕСТВА МБДОУ 25, г.НОВОРОССИЙСК,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</si>
</sst>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/>
    <xf numFmtId="0" fontId="5" fillId="3" borderId="1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49" fontId="11" fillId="0" borderId="0" xfId="0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2" fillId="0" borderId="0" xfId="0" applyFont="1"/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64" fontId="8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0" fontId="4" fillId="0" borderId="2" xfId="0" applyFont="1" applyBorder="1" applyAlignment="1">
      <alignment horizontal="justify" vertical="center" wrapText="1"/>
    </xf>
    <xf numFmtId="1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 wrapText="1"/>
    </xf>
    <xf numFmtId="49" fontId="4" fillId="0" borderId="15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0" fontId="9" fillId="0" borderId="20" xfId="0" quotePrefix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9" fillId="0" borderId="14" xfId="0" quotePrefix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9" fillId="0" borderId="17" xfId="0" quotePrefix="1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0" fontId="9" fillId="0" borderId="16" xfId="0" quotePrefix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0" fontId="9" fillId="0" borderId="10" xfId="0" quotePrefix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5" xfId="0" applyFont="1" applyBorder="1" applyAlignment="1">
      <alignment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quotePrefix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64" fontId="5" fillId="4" borderId="19" xfId="0" applyNumberFormat="1" applyFont="1" applyFill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49" fontId="5" fillId="0" borderId="0" xfId="0" applyNumberFormat="1" applyFont="1" applyFill="1" applyBorder="1" applyAlignment="1">
      <alignment horizontal="left" vertical="center"/>
    </xf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2" borderId="29" xfId="0" applyFont="1" applyFill="1" applyBorder="1" applyAlignment="1">
      <alignment horizontal="justify" vertical="center" wrapText="1"/>
    </xf>
    <xf numFmtId="0" fontId="4" fillId="0" borderId="29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justify" vertical="center" wrapText="1"/>
    </xf>
    <xf numFmtId="0" fontId="4" fillId="2" borderId="27" xfId="0" applyFont="1" applyFill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4" fillId="2" borderId="33" xfId="0" applyFont="1" applyFill="1" applyBorder="1" applyAlignment="1">
      <alignment horizontal="justify" vertical="center" wrapText="1"/>
    </xf>
    <xf numFmtId="0" fontId="4" fillId="2" borderId="34" xfId="0" applyFont="1" applyFill="1" applyBorder="1" applyAlignment="1">
      <alignment horizontal="justify" vertical="center" wrapText="1"/>
    </xf>
    <xf numFmtId="0" fontId="4" fillId="0" borderId="34" xfId="0" applyFont="1" applyBorder="1" applyAlignment="1">
      <alignment horizontal="justify" vertical="center" wrapText="1"/>
    </xf>
    <xf numFmtId="49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justify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vertical="center" wrapText="1"/>
      <protection hidden="1"/>
    </xf>
    <xf numFmtId="0" fontId="3" fillId="3" borderId="14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49" fontId="5" fillId="3" borderId="8" xfId="0" applyNumberFormat="1" applyFont="1" applyFill="1" applyBorder="1" applyAlignment="1" applyProtection="1">
      <alignment horizontal="center" vertical="center" wrapText="1"/>
    </xf>
    <xf numFmtId="164" fontId="7" fillId="3" borderId="16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 wrapText="1"/>
    </xf>
    <xf numFmtId="164" fontId="7" fillId="0" borderId="16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9" fillId="0" borderId="8" xfId="0" applyNumberFormat="1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vertical="center" wrapText="1"/>
    </xf>
    <xf numFmtId="164" fontId="7" fillId="0" borderId="17" xfId="0" applyNumberFormat="1" applyFont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 applyProtection="1">
      <alignment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</xf>
    <xf numFmtId="49" fontId="5" fillId="5" borderId="5" xfId="0" applyNumberFormat="1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vertical="center" wrapText="1"/>
    </xf>
    <xf numFmtId="164" fontId="7" fillId="5" borderId="14" xfId="0" applyNumberFormat="1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vertical="center" wrapText="1"/>
    </xf>
    <xf numFmtId="0" fontId="5" fillId="5" borderId="6" xfId="0" applyFont="1" applyFill="1" applyBorder="1" applyAlignment="1" applyProtection="1">
      <alignment horizontal="left" vertical="center" wrapText="1"/>
    </xf>
    <xf numFmtId="49" fontId="9" fillId="0" borderId="11" xfId="0" applyNumberFormat="1" applyFont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49" fontId="4" fillId="0" borderId="37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164" fontId="5" fillId="3" borderId="2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4" fillId="0" borderId="39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8" fillId="0" borderId="26" xfId="0" applyNumberFormat="1" applyFont="1" applyBorder="1" applyAlignment="1">
      <alignment horizontal="center" vertical="center" wrapText="1"/>
    </xf>
    <xf numFmtId="1" fontId="5" fillId="3" borderId="26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vertical="center" wrapText="1"/>
      <protection hidden="1"/>
    </xf>
    <xf numFmtId="0" fontId="6" fillId="0" borderId="16" xfId="0" applyFont="1" applyFill="1" applyBorder="1" applyAlignment="1" applyProtection="1">
      <alignment vertical="center" wrapText="1"/>
      <protection hidden="1"/>
    </xf>
    <xf numFmtId="0" fontId="4" fillId="0" borderId="16" xfId="0" applyFont="1" applyBorder="1" applyAlignment="1">
      <alignment horizontal="left" vertical="center" wrapText="1"/>
    </xf>
    <xf numFmtId="0" fontId="6" fillId="0" borderId="35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49" fontId="4" fillId="2" borderId="35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49" fontId="9" fillId="0" borderId="1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1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5" fillId="2" borderId="20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5" fillId="4" borderId="23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49" fontId="5" fillId="0" borderId="18" xfId="0" applyNumberFormat="1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vertical="center" wrapText="1"/>
    </xf>
    <xf numFmtId="164" fontId="5" fillId="0" borderId="19" xfId="0" applyNumberFormat="1" applyFont="1" applyBorder="1" applyAlignment="1" applyProtection="1">
      <alignment horizontal="center" vertical="center" wrapText="1"/>
    </xf>
    <xf numFmtId="0" fontId="9" fillId="0" borderId="17" xfId="0" quotePrefix="1" applyFont="1" applyBorder="1" applyAlignment="1" applyProtection="1">
      <alignment horizontal="center" vertical="center"/>
    </xf>
    <xf numFmtId="0" fontId="0" fillId="0" borderId="0" xfId="0" applyProtection="1"/>
    <xf numFmtId="49" fontId="5" fillId="0" borderId="18" xfId="0" applyNumberFormat="1" applyFont="1" applyBorder="1" applyAlignment="1" applyProtection="1">
      <alignment horizontal="center" vertical="center"/>
    </xf>
    <xf numFmtId="0" fontId="9" fillId="0" borderId="20" xfId="0" quotePrefix="1" applyFont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vertical="center" wrapText="1"/>
    </xf>
    <xf numFmtId="0" fontId="9" fillId="0" borderId="7" xfId="0" quotePrefix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49" fontId="0" fillId="0" borderId="0" xfId="0" applyNumberFormat="1" applyAlignment="1" applyProtection="1">
      <alignment horizontal="center" vertical="center"/>
    </xf>
    <xf numFmtId="0" fontId="12" fillId="0" borderId="0" xfId="0" applyFont="1" applyProtection="1"/>
    <xf numFmtId="0" fontId="0" fillId="0" borderId="0" xfId="0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49" fontId="5" fillId="0" borderId="11" xfId="0" applyNumberFormat="1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vertical="center" wrapText="1"/>
    </xf>
    <xf numFmtId="164" fontId="5" fillId="0" borderId="12" xfId="0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vertical="center" wrapText="1"/>
    </xf>
    <xf numFmtId="164" fontId="5" fillId="0" borderId="25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justify" vertical="center" wrapText="1"/>
    </xf>
    <xf numFmtId="49" fontId="4" fillId="0" borderId="8" xfId="0" applyNumberFormat="1" applyFont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justify" vertical="center" wrapText="1"/>
    </xf>
    <xf numFmtId="0" fontId="4" fillId="0" borderId="29" xfId="0" applyFont="1" applyBorder="1" applyAlignment="1" applyProtection="1">
      <alignment horizontal="justify" vertical="center" wrapText="1"/>
    </xf>
    <xf numFmtId="0" fontId="4" fillId="0" borderId="30" xfId="0" applyFont="1" applyBorder="1" applyAlignment="1" applyProtection="1">
      <alignment horizontal="justify" vertical="center" wrapText="1"/>
    </xf>
    <xf numFmtId="0" fontId="4" fillId="0" borderId="31" xfId="0" applyFont="1" applyBorder="1" applyAlignment="1" applyProtection="1">
      <alignment horizontal="justify" vertical="center" wrapText="1"/>
    </xf>
    <xf numFmtId="0" fontId="4" fillId="2" borderId="27" xfId="0" applyFont="1" applyFill="1" applyBorder="1" applyAlignment="1" applyProtection="1">
      <alignment horizontal="justify" vertical="center" wrapText="1"/>
    </xf>
    <xf numFmtId="0" fontId="4" fillId="0" borderId="27" xfId="0" applyFont="1" applyBorder="1" applyAlignment="1" applyProtection="1">
      <alignment horizontal="justify" vertical="center" wrapText="1"/>
    </xf>
    <xf numFmtId="0" fontId="4" fillId="0" borderId="32" xfId="0" applyFont="1" applyBorder="1" applyAlignment="1" applyProtection="1">
      <alignment horizontal="justify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justify" vertical="center" wrapText="1"/>
    </xf>
    <xf numFmtId="0" fontId="4" fillId="2" borderId="34" xfId="0" applyFont="1" applyFill="1" applyBorder="1" applyAlignment="1" applyProtection="1">
      <alignment horizontal="justify" vertical="center" wrapText="1"/>
    </xf>
    <xf numFmtId="0" fontId="4" fillId="0" borderId="34" xfId="0" applyFont="1" applyBorder="1" applyAlignment="1" applyProtection="1">
      <alignment horizontal="justify" vertical="center" wrapText="1"/>
    </xf>
    <xf numFmtId="49" fontId="4" fillId="0" borderId="11" xfId="0" applyNumberFormat="1" applyFont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Protection="1"/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8" fillId="6" borderId="11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left" vertical="center" wrapText="1"/>
    </xf>
    <xf numFmtId="164" fontId="5" fillId="6" borderId="26" xfId="0" applyNumberFormat="1" applyFont="1" applyFill="1" applyBorder="1" applyAlignment="1">
      <alignment horizontal="center" vertical="center" wrapText="1"/>
    </xf>
    <xf numFmtId="0" fontId="0" fillId="6" borderId="0" xfId="0" applyFill="1"/>
    <xf numFmtId="49" fontId="4" fillId="6" borderId="15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 wrapText="1"/>
    </xf>
    <xf numFmtId="1" fontId="5" fillId="6" borderId="26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49" fontId="8" fillId="6" borderId="8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 wrapText="1"/>
    </xf>
    <xf numFmtId="49" fontId="9" fillId="6" borderId="8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vertical="center" wrapText="1"/>
    </xf>
    <xf numFmtId="49" fontId="4" fillId="6" borderId="37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justify" vertical="center" wrapText="1"/>
    </xf>
    <xf numFmtId="49" fontId="4" fillId="6" borderId="3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Профиль</a:t>
            </a:r>
            <a:r>
              <a:rPr lang="ru-RU" b="1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качества дошкольного образования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ДОО № ______ МО _____________________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Реализация параметров мониторинга</a:t>
            </a:r>
            <a:endParaRPr lang="ru-RU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605351170568562"/>
          <c:y val="2.22752585521082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983127741410095"/>
          <c:y val="0.30810113292800428"/>
          <c:w val="0.42203502808354676"/>
          <c:h val="0.63358676367985645"/>
        </c:manualLayout>
      </c:layout>
      <c:radarChart>
        <c:radarStyle val="marker"/>
        <c:varyColors val="0"/>
        <c:ser>
          <c:idx val="0"/>
          <c:order val="0"/>
          <c:tx>
            <c:strRef>
              <c:f>ИТОГ!$C$4</c:f>
              <c:strCache>
                <c:ptCount val="1"/>
                <c:pt idx="0">
                  <c:v>Оценка  в баллах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(ИТОГ!$A$5:$B$5,ИТОГ!$A$12:$B$12,ИТОГ!$A$19:$B$19)</c:f>
              <c:multiLvlStrCache>
                <c:ptCount val="3"/>
                <c:lvl>
                  <c:pt idx="0">
                    <c:v>Параметр "Качество цели обоазовательного процесса в ДОО"</c:v>
                  </c:pt>
                  <c:pt idx="1">
                    <c:v>Параметр "Качество условий для образовательного процесса в ДОО"</c:v>
                  </c:pt>
                  <c:pt idx="2">
                    <c:v>Параметр "Качество образовательного процесса в ДОО"</c:v>
                  </c:pt>
                </c:lvl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</c:lvl>
              </c:multiLvlStrCache>
            </c:multiLvlStrRef>
          </c:cat>
          <c:val>
            <c:numRef>
              <c:f>(ИТОГ!$C$5,ИТОГ!$C$12,ИТОГ!$C$19)</c:f>
              <c:numCache>
                <c:formatCode>0.0</c:formatCode>
                <c:ptCount val="3"/>
                <c:pt idx="0">
                  <c:v>3</c:v>
                </c:pt>
                <c:pt idx="1">
                  <c:v>2.708333333333333</c:v>
                </c:pt>
                <c:pt idx="2">
                  <c:v>2.8360988317238318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66368"/>
        <c:axId val="131801664"/>
      </c:radarChart>
      <c:catAx>
        <c:axId val="1326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801664"/>
        <c:crosses val="autoZero"/>
        <c:auto val="1"/>
        <c:lblAlgn val="ctr"/>
        <c:lblOffset val="100"/>
        <c:noMultiLvlLbl val="0"/>
      </c:catAx>
      <c:valAx>
        <c:axId val="131801664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66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Профиль качества дошкольного образования </a:t>
            </a:r>
            <a:endPara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ДОО № ______ МО _____________________</a:t>
            </a:r>
            <a:endPara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Реализация критериев мониторинга</a:t>
            </a:r>
            <a:endPara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894263217097868"/>
          <c:y val="0.36310687180731988"/>
          <c:w val="0.45230432402846227"/>
          <c:h val="0.52718336011419353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(ИТОГ!$A$6:$B$6,ИТОГ!$A$13:$B$13,ИТОГ!$A$16:$B$16,ИТОГ!$A$20:$B$20,ИТОГ!$A$24:$B$24,ИТОГ!$A$27:$B$27,ИТОГ!$A$30:$B$30)</c:f>
              <c:multiLvlStrCache>
                <c:ptCount val="7"/>
                <c:lvl>
                  <c:pt idx="0">
                    <c:v>Критерий "Соответствие основной образовательной программы дошкольного образования требованиям ФГОС ДО"</c:v>
                  </c:pt>
                  <c:pt idx="1">
                    <c:v>Критерий  "Организация развивающей предметно-пространственной среды в соответсвии с ФГОС ДО"</c:v>
                  </c:pt>
                  <c:pt idx="2">
                    <c:v>Критерий  "Планирование образовательного процесса" </c:v>
                  </c:pt>
                  <c:pt idx="3">
                    <c:v>Критерий "Взаимодействие персонала с детьми"</c:v>
                  </c:pt>
                  <c:pt idx="4">
                    <c:v>Критерий "Взаимодействие персонала между собой"</c:v>
                  </c:pt>
                  <c:pt idx="5">
                    <c:v>Критерий  "Взаимодействия персонала с семьями"</c:v>
                  </c:pt>
                  <c:pt idx="6">
                    <c:v>Критерий  "Взаимодействия персонала с администрацией ДОО"</c:v>
                  </c:pt>
                </c:lvl>
                <c:lvl>
                  <c:pt idx="0">
                    <c:v>1.1</c:v>
                  </c:pt>
                  <c:pt idx="1">
                    <c:v>2.1</c:v>
                  </c:pt>
                  <c:pt idx="2">
                    <c:v>2.2</c:v>
                  </c:pt>
                  <c:pt idx="3">
                    <c:v>3.1</c:v>
                  </c:pt>
                  <c:pt idx="4">
                    <c:v>3.2</c:v>
                  </c:pt>
                  <c:pt idx="5">
                    <c:v>3.3</c:v>
                  </c:pt>
                  <c:pt idx="6">
                    <c:v>3.4</c:v>
                  </c:pt>
                </c:lvl>
              </c:multiLvlStrCache>
            </c:multiLvlStrRef>
          </c:cat>
          <c:val>
            <c:numRef>
              <c:f>(ИТОГ!$C$6,ИТОГ!$C$13,ИТОГ!$C$16,ИТОГ!$C$20,ИТОГ!$C$24,ИТОГ!$C$27,ИТОГ!$C$30)</c:f>
              <c:numCache>
                <c:formatCode>0.0</c:formatCode>
                <c:ptCount val="7"/>
                <c:pt idx="0">
                  <c:v>3</c:v>
                </c:pt>
                <c:pt idx="1">
                  <c:v>2.583333333333333</c:v>
                </c:pt>
                <c:pt idx="2">
                  <c:v>2.8333333333333335</c:v>
                </c:pt>
                <c:pt idx="3">
                  <c:v>2.7857142857142856</c:v>
                </c:pt>
                <c:pt idx="4">
                  <c:v>2.8952380952380952</c:v>
                </c:pt>
                <c:pt idx="5">
                  <c:v>2.7884429459429461</c:v>
                </c:pt>
                <c:pt idx="6">
                  <c:v>2.875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66880"/>
        <c:axId val="131803392"/>
      </c:radarChart>
      <c:catAx>
        <c:axId val="13266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803392"/>
        <c:crosses val="autoZero"/>
        <c:auto val="1"/>
        <c:lblAlgn val="ctr"/>
        <c:lblOffset val="100"/>
        <c:noMultiLvlLbl val="0"/>
      </c:catAx>
      <c:valAx>
        <c:axId val="131803392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66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Профиль качества дошкольного образования </a:t>
            </a:r>
            <a:endParaRPr lang="ru-RU" sz="1400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ДОО № ______ МО _____________________</a:t>
            </a:r>
            <a:endParaRPr lang="ru-RU" sz="1400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Реализация показателей мониторинга</a:t>
            </a:r>
            <a:endParaRPr lang="ru-RU" sz="1400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592959295929594"/>
          <c:y val="1.982651538844621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677866999298423"/>
          <c:y val="0.28586010389926758"/>
          <c:w val="0.43324133988201968"/>
          <c:h val="0.65066720647520526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(ИТОГ!$A$7:$A$11,ИТОГ!$A$14:$A$15,ИТОГ!$A$17:$A$18,ИТОГ!$A$21:$A$23,ИТОГ!$A$25:$A$26,ИТОГ!$A$28:$A$29,ИТОГ!$A$31)</c:f>
              <c:strCache>
                <c:ptCount val="17"/>
                <c:pt idx="0">
                  <c:v>1.1.1</c:v>
                </c:pt>
                <c:pt idx="1">
                  <c:v>1.1.2</c:v>
                </c:pt>
                <c:pt idx="2">
                  <c:v>1.1.3</c:v>
                </c:pt>
                <c:pt idx="3">
                  <c:v>1.1.4</c:v>
                </c:pt>
                <c:pt idx="4">
                  <c:v>1.1.5</c:v>
                </c:pt>
                <c:pt idx="5">
                  <c:v>2.1.1</c:v>
                </c:pt>
                <c:pt idx="6">
                  <c:v>2.1.2</c:v>
                </c:pt>
                <c:pt idx="7">
                  <c:v>2.2.1</c:v>
                </c:pt>
                <c:pt idx="8">
                  <c:v>2.2.2</c:v>
                </c:pt>
                <c:pt idx="9">
                  <c:v>3.1.1</c:v>
                </c:pt>
                <c:pt idx="10">
                  <c:v>3.1.2</c:v>
                </c:pt>
                <c:pt idx="11">
                  <c:v>3.1.3</c:v>
                </c:pt>
                <c:pt idx="12">
                  <c:v>3.2.1</c:v>
                </c:pt>
                <c:pt idx="13">
                  <c:v>3.2.2</c:v>
                </c:pt>
                <c:pt idx="14">
                  <c:v>3.3.1</c:v>
                </c:pt>
                <c:pt idx="15">
                  <c:v>3.3.2</c:v>
                </c:pt>
                <c:pt idx="16">
                  <c:v>3.4.1</c:v>
                </c:pt>
              </c:strCache>
            </c:strRef>
          </c:cat>
          <c:val>
            <c:numRef>
              <c:f>(ИТОГ!$C$7:$C$11,ИТОГ!$C$14:$C$15,ИТОГ!$C$17:$C$18,ИТОГ!$C$21:$C$23,ИТОГ!$C$25:$C$26,ИТОГ!$C$28:$C$29,ИТОГ!$C$31)</c:f>
              <c:numCache>
                <c:formatCode>0.0</c:formatCode>
                <c:ptCount val="1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2.5</c:v>
                </c:pt>
                <c:pt idx="6">
                  <c:v>2.6666666666666665</c:v>
                </c:pt>
                <c:pt idx="7">
                  <c:v>3</c:v>
                </c:pt>
                <c:pt idx="8">
                  <c:v>2.75</c:v>
                </c:pt>
                <c:pt idx="9">
                  <c:v>2.75</c:v>
                </c:pt>
                <c:pt idx="10">
                  <c:v>2.6842105263157894</c:v>
                </c:pt>
                <c:pt idx="11">
                  <c:v>3</c:v>
                </c:pt>
                <c:pt idx="12">
                  <c:v>2.9365079365079363</c:v>
                </c:pt>
                <c:pt idx="13">
                  <c:v>2.8333333333333335</c:v>
                </c:pt>
                <c:pt idx="14">
                  <c:v>2.7435525585525586</c:v>
                </c:pt>
                <c:pt idx="15">
                  <c:v>2.8333333333333335</c:v>
                </c:pt>
                <c:pt idx="16">
                  <c:v>2.875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67392"/>
        <c:axId val="131805120"/>
      </c:radarChart>
      <c:catAx>
        <c:axId val="1326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1805120"/>
        <c:crosses val="autoZero"/>
        <c:auto val="1"/>
        <c:lblAlgn val="ctr"/>
        <c:lblOffset val="100"/>
        <c:noMultiLvlLbl val="0"/>
      </c:catAx>
      <c:valAx>
        <c:axId val="131805120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22</xdr:row>
      <xdr:rowOff>123826</xdr:rowOff>
    </xdr:from>
    <xdr:to>
      <xdr:col>1</xdr:col>
      <xdr:colOff>5476875</xdr:colOff>
      <xdr:row>22</xdr:row>
      <xdr:rowOff>547552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076951"/>
          <a:ext cx="5353050" cy="423726"/>
        </a:xfrm>
        <a:prstGeom prst="rect">
          <a:avLst/>
        </a:prstGeom>
        <a:noFill/>
        <a:ln w="25400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28575</xdr:rowOff>
    </xdr:from>
    <xdr:to>
      <xdr:col>13</xdr:col>
      <xdr:colOff>361950</xdr:colOff>
      <xdr:row>9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10</xdr:row>
      <xdr:rowOff>4761</xdr:rowOff>
    </xdr:from>
    <xdr:to>
      <xdr:col>13</xdr:col>
      <xdr:colOff>466725</xdr:colOff>
      <xdr:row>21</xdr:row>
      <xdr:rowOff>342899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23</xdr:row>
      <xdr:rowOff>14287</xdr:rowOff>
    </xdr:from>
    <xdr:to>
      <xdr:col>13</xdr:col>
      <xdr:colOff>438150</xdr:colOff>
      <xdr:row>31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E8" sqref="E8"/>
    </sheetView>
  </sheetViews>
  <sheetFormatPr defaultRowHeight="15" x14ac:dyDescent="0.25"/>
  <cols>
    <col min="1" max="1" width="6" customWidth="1"/>
    <col min="2" max="2" width="87.28515625" style="139" customWidth="1"/>
  </cols>
  <sheetData>
    <row r="1" spans="1:2" ht="15.75" x14ac:dyDescent="0.25">
      <c r="B1" s="141" t="s">
        <v>467</v>
      </c>
    </row>
    <row r="2" spans="1:2" ht="42" x14ac:dyDescent="0.25">
      <c r="B2" s="137" t="s">
        <v>456</v>
      </c>
    </row>
    <row r="3" spans="1:2" ht="30" x14ac:dyDescent="0.25">
      <c r="A3" s="132">
        <v>1</v>
      </c>
      <c r="B3" s="296" t="s">
        <v>460</v>
      </c>
    </row>
    <row r="4" spans="1:2" ht="30" x14ac:dyDescent="0.25">
      <c r="A4" s="132">
        <v>2</v>
      </c>
      <c r="B4" s="295" t="s">
        <v>457</v>
      </c>
    </row>
    <row r="5" spans="1:2" ht="45" x14ac:dyDescent="0.25">
      <c r="A5" s="132">
        <v>3</v>
      </c>
      <c r="B5" s="133" t="s">
        <v>458</v>
      </c>
    </row>
    <row r="6" spans="1:2" ht="46.5" customHeight="1" x14ac:dyDescent="0.25">
      <c r="A6" s="132">
        <v>4</v>
      </c>
      <c r="B6" s="257" t="s">
        <v>454</v>
      </c>
    </row>
    <row r="7" spans="1:2" ht="63" customHeight="1" x14ac:dyDescent="0.25">
      <c r="A7" s="132">
        <v>5</v>
      </c>
      <c r="B7" s="257" t="s">
        <v>455</v>
      </c>
    </row>
    <row r="8" spans="1:2" ht="45" x14ac:dyDescent="0.25">
      <c r="A8" s="132">
        <v>6</v>
      </c>
      <c r="B8" s="134" t="s">
        <v>404</v>
      </c>
    </row>
    <row r="9" spans="1:2" x14ac:dyDescent="0.25">
      <c r="A9" s="132">
        <v>7</v>
      </c>
      <c r="B9" s="138" t="s">
        <v>407</v>
      </c>
    </row>
    <row r="10" spans="1:2" ht="31.5" customHeight="1" x14ac:dyDescent="0.25">
      <c r="A10" s="132">
        <v>8</v>
      </c>
      <c r="B10" s="133" t="s">
        <v>410</v>
      </c>
    </row>
    <row r="11" spans="1:2" ht="21" customHeight="1" x14ac:dyDescent="0.25">
      <c r="A11" s="132">
        <v>9</v>
      </c>
      <c r="B11" s="134" t="s">
        <v>408</v>
      </c>
    </row>
    <row r="12" spans="1:2" ht="32.25" customHeight="1" x14ac:dyDescent="0.25">
      <c r="A12" s="132">
        <v>10</v>
      </c>
      <c r="B12" s="134" t="s">
        <v>445</v>
      </c>
    </row>
    <row r="13" spans="1:2" ht="45" x14ac:dyDescent="0.25">
      <c r="A13" s="132">
        <v>11</v>
      </c>
      <c r="B13" s="134" t="s">
        <v>409</v>
      </c>
    </row>
    <row r="14" spans="1:2" ht="45" x14ac:dyDescent="0.25">
      <c r="A14" s="132">
        <v>12</v>
      </c>
      <c r="B14" s="134" t="s">
        <v>446</v>
      </c>
    </row>
    <row r="15" spans="1:2" ht="51" customHeight="1" x14ac:dyDescent="0.25">
      <c r="A15" s="132">
        <v>13</v>
      </c>
      <c r="B15" s="239" t="s">
        <v>459</v>
      </c>
    </row>
    <row r="16" spans="1:2" x14ac:dyDescent="0.25">
      <c r="A16" s="135"/>
    </row>
    <row r="17" spans="1:2" ht="42" x14ac:dyDescent="0.25">
      <c r="B17" s="137" t="s">
        <v>411</v>
      </c>
    </row>
    <row r="18" spans="1:2" ht="30" x14ac:dyDescent="0.25">
      <c r="A18" s="132">
        <v>1</v>
      </c>
      <c r="B18" s="295" t="s">
        <v>461</v>
      </c>
    </row>
    <row r="19" spans="1:2" ht="65.25" customHeight="1" x14ac:dyDescent="0.25">
      <c r="A19" s="132">
        <v>2</v>
      </c>
      <c r="B19" s="240" t="s">
        <v>462</v>
      </c>
    </row>
    <row r="20" spans="1:2" ht="45" x14ac:dyDescent="0.25">
      <c r="A20" s="132">
        <v>3</v>
      </c>
      <c r="B20" s="134" t="s">
        <v>404</v>
      </c>
    </row>
    <row r="21" spans="1:2" x14ac:dyDescent="0.25">
      <c r="A21" s="132">
        <v>4</v>
      </c>
      <c r="B21" s="134" t="s">
        <v>412</v>
      </c>
    </row>
    <row r="22" spans="1:2" ht="33.75" customHeight="1" x14ac:dyDescent="0.25">
      <c r="A22" s="132">
        <v>5</v>
      </c>
      <c r="B22" s="134" t="s">
        <v>413</v>
      </c>
    </row>
    <row r="23" spans="1:2" ht="52.5" customHeight="1" x14ac:dyDescent="0.25">
      <c r="A23" s="132">
        <v>6</v>
      </c>
      <c r="B23" s="134"/>
    </row>
    <row r="24" spans="1:2" x14ac:dyDescent="0.25">
      <c r="A24" s="132"/>
      <c r="B24" s="136" t="s">
        <v>405</v>
      </c>
    </row>
    <row r="25" spans="1:2" ht="17.25" customHeight="1" x14ac:dyDescent="0.25">
      <c r="A25" s="132">
        <v>7</v>
      </c>
      <c r="B25" s="134" t="s">
        <v>406</v>
      </c>
    </row>
    <row r="26" spans="1:2" ht="90" x14ac:dyDescent="0.25">
      <c r="A26" s="132">
        <v>8</v>
      </c>
      <c r="B26" s="134" t="s">
        <v>447</v>
      </c>
    </row>
    <row r="27" spans="1:2" x14ac:dyDescent="0.25">
      <c r="A27" s="132">
        <v>9</v>
      </c>
      <c r="B27" s="239" t="s">
        <v>463</v>
      </c>
    </row>
    <row r="28" spans="1:2" ht="32.25" customHeight="1" x14ac:dyDescent="0.25">
      <c r="A28" s="132">
        <v>10</v>
      </c>
      <c r="B28" s="239" t="s">
        <v>464</v>
      </c>
    </row>
    <row r="29" spans="1:2" ht="60" x14ac:dyDescent="0.25">
      <c r="A29" s="132">
        <v>11</v>
      </c>
      <c r="B29" s="239" t="s">
        <v>465</v>
      </c>
    </row>
    <row r="30" spans="1:2" ht="45" x14ac:dyDescent="0.25">
      <c r="A30" s="132">
        <v>12</v>
      </c>
      <c r="B30" s="239" t="s">
        <v>568</v>
      </c>
    </row>
  </sheetData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15"/>
  <sheetViews>
    <sheetView zoomScaleNormal="100" workbookViewId="0">
      <selection activeCell="C13" sqref="C13:C14"/>
    </sheetView>
  </sheetViews>
  <sheetFormatPr defaultRowHeight="15" x14ac:dyDescent="0.25"/>
  <cols>
    <col min="1" max="1" width="8.28515625" customWidth="1"/>
    <col min="2" max="2" width="48.7109375" customWidth="1"/>
    <col min="3" max="3" width="17.85546875" customWidth="1"/>
    <col min="4" max="4" width="21.42578125" customWidth="1"/>
    <col min="10" max="10" width="9.7109375" customWidth="1"/>
  </cols>
  <sheetData>
    <row r="1" spans="1:5" ht="15.75" x14ac:dyDescent="0.25">
      <c r="D1" s="141" t="s">
        <v>467</v>
      </c>
    </row>
    <row r="2" spans="1:5" ht="20.25" x14ac:dyDescent="0.3">
      <c r="A2" s="3"/>
      <c r="B2" s="28" t="s">
        <v>452</v>
      </c>
      <c r="C2" s="1"/>
      <c r="D2" s="9"/>
    </row>
    <row r="3" spans="1:5" ht="13.5" customHeight="1" x14ac:dyDescent="0.25">
      <c r="A3" s="18"/>
      <c r="B3" s="7"/>
      <c r="C3" s="19"/>
      <c r="D3" s="19"/>
      <c r="E3" s="16"/>
    </row>
    <row r="4" spans="1:5" ht="32.25" thickBot="1" x14ac:dyDescent="0.3">
      <c r="B4" s="24" t="s">
        <v>52</v>
      </c>
      <c r="C4" s="6">
        <f>COUNTBLANK(C8:C15)</f>
        <v>0</v>
      </c>
    </row>
    <row r="5" spans="1:5" ht="15.75" x14ac:dyDescent="0.25">
      <c r="A5" s="56" t="s">
        <v>0</v>
      </c>
      <c r="B5" s="57" t="s">
        <v>53</v>
      </c>
      <c r="C5" s="57" t="s">
        <v>11</v>
      </c>
      <c r="D5" s="58" t="s">
        <v>54</v>
      </c>
    </row>
    <row r="6" spans="1:5" ht="32.25" thickBot="1" x14ac:dyDescent="0.3">
      <c r="A6" s="59" t="s">
        <v>359</v>
      </c>
      <c r="B6" s="60" t="s">
        <v>397</v>
      </c>
      <c r="C6" s="61">
        <f>SUM(8*C7)/8</f>
        <v>2.875</v>
      </c>
      <c r="D6" s="62" t="s">
        <v>65</v>
      </c>
    </row>
    <row r="7" spans="1:5" ht="32.25" thickBot="1" x14ac:dyDescent="0.3">
      <c r="A7" s="47" t="s">
        <v>361</v>
      </c>
      <c r="B7" s="48" t="s">
        <v>398</v>
      </c>
      <c r="C7" s="49">
        <f>AVERAGE(C8:C15)</f>
        <v>2.875</v>
      </c>
      <c r="D7" s="50" t="s">
        <v>65</v>
      </c>
    </row>
    <row r="8" spans="1:5" ht="31.5" x14ac:dyDescent="0.25">
      <c r="A8" s="46" t="s">
        <v>362</v>
      </c>
      <c r="B8" s="38" t="s">
        <v>139</v>
      </c>
      <c r="C8" s="126">
        <v>3</v>
      </c>
      <c r="D8" s="333" t="s">
        <v>55</v>
      </c>
    </row>
    <row r="9" spans="1:5" ht="63" x14ac:dyDescent="0.25">
      <c r="A9" s="41" t="s">
        <v>363</v>
      </c>
      <c r="B9" s="11" t="s">
        <v>140</v>
      </c>
      <c r="C9" s="17">
        <v>2</v>
      </c>
      <c r="D9" s="333"/>
    </row>
    <row r="10" spans="1:5" ht="31.5" x14ac:dyDescent="0.25">
      <c r="A10" s="41" t="s">
        <v>364</v>
      </c>
      <c r="B10" s="11" t="s">
        <v>141</v>
      </c>
      <c r="C10" s="17">
        <v>3</v>
      </c>
      <c r="D10" s="333"/>
    </row>
    <row r="11" spans="1:5" ht="31.5" x14ac:dyDescent="0.25">
      <c r="A11" s="41" t="s">
        <v>365</v>
      </c>
      <c r="B11" s="11" t="s">
        <v>142</v>
      </c>
      <c r="C11" s="17">
        <v>3</v>
      </c>
      <c r="D11" s="333"/>
    </row>
    <row r="12" spans="1:5" ht="15.75" x14ac:dyDescent="0.25">
      <c r="A12" s="41" t="s">
        <v>366</v>
      </c>
      <c r="B12" s="11" t="s">
        <v>143</v>
      </c>
      <c r="C12" s="17">
        <v>3</v>
      </c>
      <c r="D12" s="333"/>
    </row>
    <row r="13" spans="1:5" ht="63" x14ac:dyDescent="0.25">
      <c r="A13" s="41" t="s">
        <v>367</v>
      </c>
      <c r="B13" s="11" t="s">
        <v>144</v>
      </c>
      <c r="C13" s="17">
        <v>3</v>
      </c>
      <c r="D13" s="333"/>
    </row>
    <row r="14" spans="1:5" ht="31.5" x14ac:dyDescent="0.25">
      <c r="A14" s="41" t="s">
        <v>368</v>
      </c>
      <c r="B14" s="11" t="s">
        <v>145</v>
      </c>
      <c r="C14" s="17">
        <v>3</v>
      </c>
      <c r="D14" s="333"/>
    </row>
    <row r="15" spans="1:5" ht="32.25" thickBot="1" x14ac:dyDescent="0.3">
      <c r="A15" s="42" t="s">
        <v>369</v>
      </c>
      <c r="B15" s="43" t="s">
        <v>146</v>
      </c>
      <c r="C15" s="63">
        <v>3</v>
      </c>
      <c r="D15" s="334"/>
    </row>
  </sheetData>
  <sheetProtection algorithmName="SHA-512" hashValue="kO0yjcWW5t22+elYQ5uQ1IP4nDMOJwL/Jalb9Mgw9PvI4W1SekezhuLELxmx6sg7E88ho47RotSvn00ciVRImQ==" saltValue="4HIbT6ryuKbxgWpX6TCO1g==" spinCount="100000" sheet="1" objects="1" scenarios="1"/>
  <mergeCells count="1">
    <mergeCell ref="D8:D15"/>
  </mergeCells>
  <dataValidations count="2">
    <dataValidation allowBlank="1" showInputMessage="1" showErrorMessage="1" promptTitle="Это заголовок" prompt="Данное поле не заполняется" sqref="D6:D7"/>
    <dataValidation type="list" allowBlank="1" showInputMessage="1" showErrorMessage="1" promptTitle="Критерии оценивания" prompt="0 - показатель не подтверждается;_x000a_1 - показатель скорее не подтверждается;_x000a_2 - показатель скорее подтверждается;_x000a_3 - показатель подтверждается" sqref="C8:C15">
      <formula1>"0, 1, 2, 3"</formula1>
    </dataValidation>
  </dataValidation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opLeftCell="A25" zoomScaleNormal="100" workbookViewId="0">
      <selection activeCell="C1" sqref="C1"/>
    </sheetView>
  </sheetViews>
  <sheetFormatPr defaultRowHeight="15" x14ac:dyDescent="0.25"/>
  <cols>
    <col min="1" max="1" width="7.42578125" style="3" customWidth="1"/>
    <col min="2" max="2" width="46" customWidth="1"/>
    <col min="3" max="3" width="35" customWidth="1"/>
  </cols>
  <sheetData>
    <row r="1" spans="1:3" ht="21" thickBot="1" x14ac:dyDescent="0.3">
      <c r="B1" s="236" t="s">
        <v>403</v>
      </c>
      <c r="C1" s="141" t="s">
        <v>467</v>
      </c>
    </row>
    <row r="2" spans="1:3" ht="41.25" customHeight="1" x14ac:dyDescent="0.25">
      <c r="A2" s="158" t="s">
        <v>5</v>
      </c>
      <c r="B2" s="159" t="s">
        <v>12</v>
      </c>
      <c r="C2" s="160" t="str">
        <f>'Титульный лист'!C6</f>
        <v>г. Новороссийск</v>
      </c>
    </row>
    <row r="3" spans="1:3" ht="40.5" customHeight="1" thickBot="1" x14ac:dyDescent="0.3">
      <c r="A3" s="171" t="s">
        <v>4</v>
      </c>
      <c r="B3" s="172" t="s">
        <v>13</v>
      </c>
      <c r="C3" s="173" t="str">
        <f>'Титульный лист'!C7</f>
        <v>МБДОУ детский сад №25</v>
      </c>
    </row>
    <row r="4" spans="1:3" ht="16.5" thickBot="1" x14ac:dyDescent="0.3">
      <c r="A4" s="118" t="s">
        <v>0</v>
      </c>
      <c r="B4" s="119" t="s">
        <v>154</v>
      </c>
      <c r="C4" s="120" t="s">
        <v>147</v>
      </c>
    </row>
    <row r="5" spans="1:3" ht="31.5" x14ac:dyDescent="0.25">
      <c r="A5" s="174" t="s">
        <v>5</v>
      </c>
      <c r="B5" s="175" t="s">
        <v>352</v>
      </c>
      <c r="C5" s="176">
        <f>' Параметр 1 (кр.1)'!C6</f>
        <v>3</v>
      </c>
    </row>
    <row r="6" spans="1:3" ht="47.25" x14ac:dyDescent="0.25">
      <c r="A6" s="162" t="s">
        <v>234</v>
      </c>
      <c r="B6" s="121" t="s">
        <v>235</v>
      </c>
      <c r="C6" s="163">
        <f>' Параметр 1 (кр.1)'!C7</f>
        <v>3</v>
      </c>
    </row>
    <row r="7" spans="1:3" ht="31.5" x14ac:dyDescent="0.25">
      <c r="A7" s="164" t="s">
        <v>161</v>
      </c>
      <c r="B7" s="122" t="s">
        <v>237</v>
      </c>
      <c r="C7" s="165">
        <f>' Параметр 1 (кр.1)'!C8</f>
        <v>3</v>
      </c>
    </row>
    <row r="8" spans="1:3" ht="31.5" x14ac:dyDescent="0.25">
      <c r="A8" s="164" t="s">
        <v>176</v>
      </c>
      <c r="B8" s="122" t="s">
        <v>238</v>
      </c>
      <c r="C8" s="165">
        <f>' Параметр 1 (кр.1)'!C13</f>
        <v>3</v>
      </c>
    </row>
    <row r="9" spans="1:3" ht="47.25" x14ac:dyDescent="0.25">
      <c r="A9" s="164" t="s">
        <v>356</v>
      </c>
      <c r="B9" s="122" t="s">
        <v>239</v>
      </c>
      <c r="C9" s="165">
        <f>' Параметр 1 (кр.1)'!C15</f>
        <v>3</v>
      </c>
    </row>
    <row r="10" spans="1:3" ht="47.25" x14ac:dyDescent="0.25">
      <c r="A10" s="164" t="s">
        <v>357</v>
      </c>
      <c r="B10" s="122" t="s">
        <v>240</v>
      </c>
      <c r="C10" s="165">
        <f>' Параметр 1 (кр.1)'!C17</f>
        <v>3</v>
      </c>
    </row>
    <row r="11" spans="1:3" ht="48" thickBot="1" x14ac:dyDescent="0.3">
      <c r="A11" s="177" t="s">
        <v>358</v>
      </c>
      <c r="B11" s="178" t="s">
        <v>241</v>
      </c>
      <c r="C11" s="170">
        <f>' Параметр 1 (кр.1)'!C19</f>
        <v>3</v>
      </c>
    </row>
    <row r="12" spans="1:3" ht="31.5" x14ac:dyDescent="0.25">
      <c r="A12" s="174" t="s">
        <v>4</v>
      </c>
      <c r="B12" s="179" t="s">
        <v>353</v>
      </c>
      <c r="C12" s="176">
        <f>'Параметр 2 (кр.1-2)'!C6</f>
        <v>2.708333333333333</v>
      </c>
    </row>
    <row r="13" spans="1:3" ht="47.25" x14ac:dyDescent="0.25">
      <c r="A13" s="162" t="s">
        <v>169</v>
      </c>
      <c r="B13" s="123" t="s">
        <v>177</v>
      </c>
      <c r="C13" s="163">
        <f>'Параметр 2 (кр.1-2)'!C7</f>
        <v>2.583333333333333</v>
      </c>
    </row>
    <row r="14" spans="1:3" ht="31.5" x14ac:dyDescent="0.25">
      <c r="A14" s="166" t="s">
        <v>170</v>
      </c>
      <c r="B14" s="124" t="s">
        <v>175</v>
      </c>
      <c r="C14" s="165">
        <f>'Параметр 2 (кр.1-2)'!C8</f>
        <v>2.5</v>
      </c>
    </row>
    <row r="15" spans="1:3" ht="31.5" x14ac:dyDescent="0.25">
      <c r="A15" s="166" t="s">
        <v>171</v>
      </c>
      <c r="B15" s="124" t="s">
        <v>180</v>
      </c>
      <c r="C15" s="165">
        <f>'Параметр 2 (кр.1-2)'!C18</f>
        <v>2.6666666666666665</v>
      </c>
    </row>
    <row r="16" spans="1:3" ht="31.5" x14ac:dyDescent="0.25">
      <c r="A16" s="162" t="s">
        <v>172</v>
      </c>
      <c r="B16" s="121" t="s">
        <v>178</v>
      </c>
      <c r="C16" s="163">
        <f>'Параметр 2 (кр.1-2)'!C33</f>
        <v>2.8333333333333335</v>
      </c>
    </row>
    <row r="17" spans="1:3" ht="18.75" x14ac:dyDescent="0.25">
      <c r="A17" s="167" t="s">
        <v>173</v>
      </c>
      <c r="B17" s="125" t="s">
        <v>242</v>
      </c>
      <c r="C17" s="165">
        <f>'Параметр 2 (кр.1-2)'!C34</f>
        <v>3</v>
      </c>
    </row>
    <row r="18" spans="1:3" ht="32.25" thickBot="1" x14ac:dyDescent="0.3">
      <c r="A18" s="180" t="s">
        <v>174</v>
      </c>
      <c r="B18" s="169" t="s">
        <v>243</v>
      </c>
      <c r="C18" s="170">
        <f>'Параметр 2 (кр.1-2)'!C37</f>
        <v>2.75</v>
      </c>
    </row>
    <row r="19" spans="1:3" ht="31.5" x14ac:dyDescent="0.25">
      <c r="A19" s="181" t="s">
        <v>354</v>
      </c>
      <c r="B19" s="179" t="s">
        <v>355</v>
      </c>
      <c r="C19" s="176">
        <f>'Параметр 3 (кр.1)'!C6</f>
        <v>2.8360988317238318</v>
      </c>
    </row>
    <row r="20" spans="1:3" ht="31.5" x14ac:dyDescent="0.25">
      <c r="A20" s="162" t="s">
        <v>216</v>
      </c>
      <c r="B20" s="123" t="s">
        <v>244</v>
      </c>
      <c r="C20" s="163">
        <f>'Параметр 3 (кр.1)'!C7</f>
        <v>2.7857142857142856</v>
      </c>
    </row>
    <row r="21" spans="1:3" ht="31.5" x14ac:dyDescent="0.25">
      <c r="A21" s="166" t="s">
        <v>217</v>
      </c>
      <c r="B21" s="125" t="s">
        <v>257</v>
      </c>
      <c r="C21" s="165">
        <f>'Параметр 3 (кр.1)'!C8</f>
        <v>2.75</v>
      </c>
    </row>
    <row r="22" spans="1:3" ht="31.5" x14ac:dyDescent="0.25">
      <c r="A22" s="166" t="s">
        <v>218</v>
      </c>
      <c r="B22" s="125" t="s">
        <v>277</v>
      </c>
      <c r="C22" s="165">
        <f>'Параметр 3 (кр.1)'!C21</f>
        <v>2.6842105263157894</v>
      </c>
    </row>
    <row r="23" spans="1:3" ht="31.5" x14ac:dyDescent="0.25">
      <c r="A23" s="166" t="s">
        <v>219</v>
      </c>
      <c r="B23" s="125" t="s">
        <v>277</v>
      </c>
      <c r="C23" s="165">
        <f>'Параметр 3 (кр.1)'!C41</f>
        <v>3</v>
      </c>
    </row>
    <row r="24" spans="1:3" ht="31.5" x14ac:dyDescent="0.25">
      <c r="A24" s="162" t="s">
        <v>220</v>
      </c>
      <c r="B24" s="123" t="s">
        <v>289</v>
      </c>
      <c r="C24" s="163">
        <f>'Параметр 3 (кр.2)'!C6</f>
        <v>2.8952380952380952</v>
      </c>
    </row>
    <row r="25" spans="1:3" ht="31.5" x14ac:dyDescent="0.25">
      <c r="A25" s="166" t="s">
        <v>221</v>
      </c>
      <c r="B25" s="125" t="s">
        <v>290</v>
      </c>
      <c r="C25" s="165">
        <f>'Параметр 3 (кр.2)'!C7</f>
        <v>2.9365079365079363</v>
      </c>
    </row>
    <row r="26" spans="1:3" ht="31.5" x14ac:dyDescent="0.25">
      <c r="A26" s="166" t="s">
        <v>222</v>
      </c>
      <c r="B26" s="125" t="s">
        <v>300</v>
      </c>
      <c r="C26" s="165">
        <f>'Параметр 3 (кр.2)'!C17</f>
        <v>2.8333333333333335</v>
      </c>
    </row>
    <row r="27" spans="1:3" ht="31.5" x14ac:dyDescent="0.25">
      <c r="A27" s="162" t="s">
        <v>223</v>
      </c>
      <c r="B27" s="121" t="s">
        <v>307</v>
      </c>
      <c r="C27" s="163">
        <f>'Параметр 3 (кр.3)'!C6</f>
        <v>2.7884429459429461</v>
      </c>
    </row>
    <row r="28" spans="1:3" ht="63" x14ac:dyDescent="0.25">
      <c r="A28" s="166" t="s">
        <v>224</v>
      </c>
      <c r="B28" s="125" t="s">
        <v>308</v>
      </c>
      <c r="C28" s="165">
        <f>'Параметр 3 (кр.3)'!C7</f>
        <v>2.7435525585525586</v>
      </c>
    </row>
    <row r="29" spans="1:3" ht="47.25" x14ac:dyDescent="0.25">
      <c r="A29" s="166" t="s">
        <v>225</v>
      </c>
      <c r="B29" s="125" t="s">
        <v>345</v>
      </c>
      <c r="C29" s="165">
        <f>'Параметр 3 (кр.3)'!C44</f>
        <v>2.8333333333333335</v>
      </c>
    </row>
    <row r="30" spans="1:3" ht="31.5" x14ac:dyDescent="0.25">
      <c r="A30" s="162" t="s">
        <v>359</v>
      </c>
      <c r="B30" s="121" t="s">
        <v>360</v>
      </c>
      <c r="C30" s="163">
        <f>'Параметр 3 (кр.4)'!C6</f>
        <v>2.875</v>
      </c>
    </row>
    <row r="31" spans="1:3" ht="32.25" thickBot="1" x14ac:dyDescent="0.3">
      <c r="A31" s="168" t="s">
        <v>361</v>
      </c>
      <c r="B31" s="169" t="s">
        <v>370</v>
      </c>
      <c r="C31" s="170">
        <f>'Параметр 3 (кр.4)'!C7</f>
        <v>2.875</v>
      </c>
    </row>
  </sheetData>
  <sheetProtection algorithmName="SHA-512" hashValue="5ynaX/ISi4U8Q/CEY9yESZYqEbWhR4bR8Kb2J+m+HRWyxiN2QwZX5YJV1aY4WZJl7tQDC4eGNrx0tNfmcd7P3w==" saltValue="z5oGcC+lOz7E8WgTWtvjPw==" spinCount="100000" sheet="1" objects="1" scenarios="1"/>
  <pageMargins left="0.25" right="0.25" top="0.75" bottom="0.75" header="0.3" footer="0.3"/>
  <pageSetup paperSize="9" scale="5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topLeftCell="A151" workbookViewId="0">
      <selection activeCell="H10" sqref="H10"/>
    </sheetView>
  </sheetViews>
  <sheetFormatPr defaultRowHeight="15" x14ac:dyDescent="0.25"/>
  <cols>
    <col min="1" max="1" width="10.7109375" customWidth="1"/>
    <col min="2" max="2" width="49.140625" customWidth="1"/>
    <col min="3" max="3" width="21.42578125" style="127" customWidth="1"/>
  </cols>
  <sheetData>
    <row r="1" spans="1:3" ht="15.75" thickBot="1" x14ac:dyDescent="0.3">
      <c r="B1" s="238" t="s">
        <v>467</v>
      </c>
    </row>
    <row r="2" spans="1:3" ht="24.75" customHeight="1" x14ac:dyDescent="0.25">
      <c r="A2" s="158" t="s">
        <v>5</v>
      </c>
      <c r="B2" s="209" t="s">
        <v>12</v>
      </c>
      <c r="C2" s="207" t="str">
        <f>'Титульный лист'!C6</f>
        <v>г. Новороссийск</v>
      </c>
    </row>
    <row r="3" spans="1:3" ht="31.5" x14ac:dyDescent="0.25">
      <c r="A3" s="161" t="s">
        <v>4</v>
      </c>
      <c r="B3" s="210" t="s">
        <v>13</v>
      </c>
      <c r="C3" s="207" t="str">
        <f>'Титульный лист'!C7</f>
        <v>МБДОУ детский сад №25</v>
      </c>
    </row>
    <row r="4" spans="1:3" ht="20.25" customHeight="1" x14ac:dyDescent="0.25">
      <c r="A4" s="161" t="s">
        <v>354</v>
      </c>
      <c r="B4" s="211" t="s">
        <v>402</v>
      </c>
      <c r="C4" s="207" t="str">
        <f>'Титульный лист'!C8</f>
        <v>Самооценка</v>
      </c>
    </row>
    <row r="5" spans="1:3" ht="24.75" customHeight="1" thickBot="1" x14ac:dyDescent="0.3">
      <c r="A5" s="212"/>
      <c r="B5" s="213"/>
      <c r="C5" s="207"/>
    </row>
    <row r="6" spans="1:3" ht="31.5" x14ac:dyDescent="0.25">
      <c r="A6" s="64" t="s">
        <v>0</v>
      </c>
      <c r="B6" s="183" t="s">
        <v>236</v>
      </c>
      <c r="C6" s="182" t="s">
        <v>167</v>
      </c>
    </row>
    <row r="7" spans="1:3" ht="31.5" x14ac:dyDescent="0.25">
      <c r="A7" s="184" t="s">
        <v>5</v>
      </c>
      <c r="B7" s="185" t="s">
        <v>388</v>
      </c>
      <c r="C7" s="182">
        <f>' Параметр 1 (кр.1)'!C6</f>
        <v>3</v>
      </c>
    </row>
    <row r="8" spans="1:3" ht="47.25" x14ac:dyDescent="0.25">
      <c r="A8" s="184" t="s">
        <v>234</v>
      </c>
      <c r="B8" s="185" t="s">
        <v>235</v>
      </c>
      <c r="C8" s="182">
        <f>' Параметр 1 (кр.1)'!C7</f>
        <v>3</v>
      </c>
    </row>
    <row r="9" spans="1:3" ht="32.25" thickBot="1" x14ac:dyDescent="0.3">
      <c r="A9" s="186" t="s">
        <v>161</v>
      </c>
      <c r="B9" s="187" t="s">
        <v>237</v>
      </c>
      <c r="C9" s="182">
        <f>' Параметр 1 (кр.1)'!C8</f>
        <v>3</v>
      </c>
    </row>
    <row r="10" spans="1:3" ht="47.25" x14ac:dyDescent="0.25">
      <c r="A10" s="214" t="s">
        <v>162</v>
      </c>
      <c r="B10" s="215" t="s">
        <v>1</v>
      </c>
      <c r="C10" s="208">
        <f>' Параметр 1 (кр.1)'!C9</f>
        <v>3</v>
      </c>
    </row>
    <row r="11" spans="1:3" ht="31.5" x14ac:dyDescent="0.25">
      <c r="A11" s="67" t="s">
        <v>163</v>
      </c>
      <c r="B11" s="216" t="s">
        <v>2</v>
      </c>
      <c r="C11" s="208">
        <f>' Параметр 1 (кр.1)'!C10</f>
        <v>3</v>
      </c>
    </row>
    <row r="12" spans="1:3" ht="47.25" x14ac:dyDescent="0.25">
      <c r="A12" s="67" t="s">
        <v>164</v>
      </c>
      <c r="B12" s="216" t="s">
        <v>3</v>
      </c>
      <c r="C12" s="208">
        <f>' Параметр 1 (кр.1)'!C11</f>
        <v>3</v>
      </c>
    </row>
    <row r="13" spans="1:3" ht="95.25" thickBot="1" x14ac:dyDescent="0.3">
      <c r="A13" s="217" t="s">
        <v>165</v>
      </c>
      <c r="B13" s="218" t="s">
        <v>6</v>
      </c>
      <c r="C13" s="208">
        <f>' Параметр 1 (кр.1)'!C12</f>
        <v>3</v>
      </c>
    </row>
    <row r="14" spans="1:3" ht="32.25" thickBot="1" x14ac:dyDescent="0.3">
      <c r="A14" s="104" t="s">
        <v>176</v>
      </c>
      <c r="B14" s="188" t="s">
        <v>238</v>
      </c>
      <c r="C14" s="182">
        <f>' Параметр 1 (кр.1)'!C13</f>
        <v>3</v>
      </c>
    </row>
    <row r="15" spans="1:3" ht="126.75" thickBot="1" x14ac:dyDescent="0.3">
      <c r="A15" s="219" t="s">
        <v>166</v>
      </c>
      <c r="B15" s="220" t="s">
        <v>7</v>
      </c>
      <c r="C15" s="208">
        <f>' Параметр 1 (кр.1)'!C14</f>
        <v>3</v>
      </c>
    </row>
    <row r="16" spans="1:3" ht="48" thickBot="1" x14ac:dyDescent="0.3">
      <c r="A16" s="104" t="s">
        <v>181</v>
      </c>
      <c r="B16" s="188" t="s">
        <v>239</v>
      </c>
      <c r="C16" s="182">
        <f>' Параметр 1 (кр.1)'!C15</f>
        <v>3</v>
      </c>
    </row>
    <row r="17" spans="1:3" ht="173.25" x14ac:dyDescent="0.25">
      <c r="A17" s="214" t="s">
        <v>182</v>
      </c>
      <c r="B17" s="215" t="s">
        <v>8</v>
      </c>
      <c r="C17" s="208">
        <f>' Параметр 1 (кр.1)'!C16</f>
        <v>3</v>
      </c>
    </row>
    <row r="18" spans="1:3" ht="47.25" x14ac:dyDescent="0.25">
      <c r="A18" s="184" t="s">
        <v>183</v>
      </c>
      <c r="B18" s="185" t="s">
        <v>240</v>
      </c>
      <c r="C18" s="182">
        <f>' Параметр 1 (кр.1)'!C17</f>
        <v>3</v>
      </c>
    </row>
    <row r="19" spans="1:3" ht="205.5" thickBot="1" x14ac:dyDescent="0.3">
      <c r="A19" s="217" t="s">
        <v>184</v>
      </c>
      <c r="B19" s="221" t="s">
        <v>9</v>
      </c>
      <c r="C19" s="208">
        <f>' Параметр 1 (кр.1)'!C18</f>
        <v>3</v>
      </c>
    </row>
    <row r="20" spans="1:3" ht="48" thickBot="1" x14ac:dyDescent="0.3">
      <c r="A20" s="104" t="s">
        <v>185</v>
      </c>
      <c r="B20" s="188" t="s">
        <v>241</v>
      </c>
      <c r="C20" s="182">
        <f>' Параметр 1 (кр.1)'!C19</f>
        <v>3</v>
      </c>
    </row>
    <row r="21" spans="1:3" ht="142.5" thickBot="1" x14ac:dyDescent="0.3">
      <c r="A21" s="219" t="s">
        <v>186</v>
      </c>
      <c r="B21" s="220" t="s">
        <v>10</v>
      </c>
      <c r="C21" s="208">
        <f>' Параметр 1 (кр.1)'!C20</f>
        <v>3</v>
      </c>
    </row>
    <row r="22" spans="1:3" ht="31.5" x14ac:dyDescent="0.25">
      <c r="A22" s="52" t="s">
        <v>4</v>
      </c>
      <c r="B22" s="189" t="s">
        <v>353</v>
      </c>
      <c r="C22" s="182">
        <f>'Параметр 2 (кр.1-2)'!C6</f>
        <v>2.708333333333333</v>
      </c>
    </row>
    <row r="23" spans="1:3" ht="47.25" x14ac:dyDescent="0.25">
      <c r="A23" s="190" t="s">
        <v>169</v>
      </c>
      <c r="B23" s="191" t="s">
        <v>177</v>
      </c>
      <c r="C23" s="182">
        <f>'Параметр 2 (кр.1-2)'!C7</f>
        <v>2.583333333333333</v>
      </c>
    </row>
    <row r="24" spans="1:3" ht="31.5" x14ac:dyDescent="0.25">
      <c r="A24" s="190" t="s">
        <v>170</v>
      </c>
      <c r="B24" s="191" t="s">
        <v>175</v>
      </c>
      <c r="C24" s="182">
        <f>'Параметр 2 (кр.1-2)'!C8</f>
        <v>2.5</v>
      </c>
    </row>
    <row r="25" spans="1:3" s="300" customFormat="1" ht="43.5" thickBot="1" x14ac:dyDescent="0.3">
      <c r="A25" s="297" t="s">
        <v>187</v>
      </c>
      <c r="B25" s="298" t="s">
        <v>56</v>
      </c>
      <c r="C25" s="299">
        <f>'Параметр 2 (кр.1-2)'!C9</f>
        <v>3</v>
      </c>
    </row>
    <row r="26" spans="1:3" s="300" customFormat="1" ht="31.5" customHeight="1" x14ac:dyDescent="0.25">
      <c r="A26" s="301" t="s">
        <v>188</v>
      </c>
      <c r="B26" s="302" t="s">
        <v>57</v>
      </c>
      <c r="C26" s="303">
        <f>'Параметр 2 (кр.1-2)'!C10</f>
        <v>3</v>
      </c>
    </row>
    <row r="27" spans="1:3" s="300" customFormat="1" ht="31.5" x14ac:dyDescent="0.25">
      <c r="A27" s="304" t="s">
        <v>189</v>
      </c>
      <c r="B27" s="305" t="s">
        <v>58</v>
      </c>
      <c r="C27" s="303">
        <f>'Параметр 2 (кр.1-2)'!C11</f>
        <v>3</v>
      </c>
    </row>
    <row r="28" spans="1:3" s="300" customFormat="1" ht="31.5" x14ac:dyDescent="0.25">
      <c r="A28" s="304" t="s">
        <v>190</v>
      </c>
      <c r="B28" s="305" t="s">
        <v>59</v>
      </c>
      <c r="C28" s="303">
        <f>'Параметр 2 (кр.1-2)'!C12</f>
        <v>3</v>
      </c>
    </row>
    <row r="29" spans="1:3" s="300" customFormat="1" ht="47.25" x14ac:dyDescent="0.25">
      <c r="A29" s="304" t="s">
        <v>191</v>
      </c>
      <c r="B29" s="305" t="s">
        <v>60</v>
      </c>
      <c r="C29" s="303">
        <f>'Параметр 2 (кр.1-2)'!C13</f>
        <v>3</v>
      </c>
    </row>
    <row r="30" spans="1:3" s="300" customFormat="1" ht="15.75" x14ac:dyDescent="0.25">
      <c r="A30" s="304" t="s">
        <v>192</v>
      </c>
      <c r="B30" s="305" t="s">
        <v>61</v>
      </c>
      <c r="C30" s="303">
        <f>'Параметр 2 (кр.1-2)'!C14</f>
        <v>3</v>
      </c>
    </row>
    <row r="31" spans="1:3" s="300" customFormat="1" ht="28.5" x14ac:dyDescent="0.25">
      <c r="A31" s="306" t="s">
        <v>193</v>
      </c>
      <c r="B31" s="307" t="s">
        <v>62</v>
      </c>
      <c r="C31" s="299">
        <f>'Параметр 2 (кр.1-2)'!C15</f>
        <v>2</v>
      </c>
    </row>
    <row r="32" spans="1:3" s="300" customFormat="1" ht="30" customHeight="1" x14ac:dyDescent="0.25">
      <c r="A32" s="308" t="s">
        <v>194</v>
      </c>
      <c r="B32" s="309" t="s">
        <v>63</v>
      </c>
      <c r="C32" s="303">
        <f>'Параметр 2 (кр.1-2)'!C16</f>
        <v>2</v>
      </c>
    </row>
    <row r="33" spans="1:3" s="300" customFormat="1" ht="30" x14ac:dyDescent="0.25">
      <c r="A33" s="308" t="s">
        <v>195</v>
      </c>
      <c r="B33" s="309" t="s">
        <v>64</v>
      </c>
      <c r="C33" s="303">
        <f>'Параметр 2 (кр.1-2)'!C17</f>
        <v>2</v>
      </c>
    </row>
    <row r="34" spans="1:3" ht="31.5" x14ac:dyDescent="0.25">
      <c r="A34" s="190" t="s">
        <v>171</v>
      </c>
      <c r="B34" s="191" t="s">
        <v>180</v>
      </c>
      <c r="C34" s="182">
        <f>'Параметр 2 (кр.1-2)'!C18</f>
        <v>2.6666666666666665</v>
      </c>
    </row>
    <row r="35" spans="1:3" ht="47.25" x14ac:dyDescent="0.25">
      <c r="A35" s="80" t="s">
        <v>196</v>
      </c>
      <c r="B35" s="224" t="s">
        <v>56</v>
      </c>
      <c r="C35" s="182">
        <f>'Параметр 2 (кр.1-2)'!C19</f>
        <v>2.8</v>
      </c>
    </row>
    <row r="36" spans="1:3" ht="15.75" customHeight="1" x14ac:dyDescent="0.25">
      <c r="A36" s="41" t="s">
        <v>197</v>
      </c>
      <c r="B36" s="211" t="s">
        <v>66</v>
      </c>
      <c r="C36" s="208">
        <f>'Параметр 2 (кр.1-2)'!C20</f>
        <v>3</v>
      </c>
    </row>
    <row r="37" spans="1:3" ht="15.75" x14ac:dyDescent="0.25">
      <c r="A37" s="41" t="s">
        <v>198</v>
      </c>
      <c r="B37" s="211" t="s">
        <v>67</v>
      </c>
      <c r="C37" s="208">
        <f>'Параметр 2 (кр.1-2)'!C21</f>
        <v>3</v>
      </c>
    </row>
    <row r="38" spans="1:3" ht="15.75" x14ac:dyDescent="0.25">
      <c r="A38" s="41" t="s">
        <v>199</v>
      </c>
      <c r="B38" s="211" t="s">
        <v>68</v>
      </c>
      <c r="C38" s="208">
        <f>'Параметр 2 (кр.1-2)'!C22</f>
        <v>3</v>
      </c>
    </row>
    <row r="39" spans="1:3" ht="31.5" x14ac:dyDescent="0.25">
      <c r="A39" s="41" t="s">
        <v>200</v>
      </c>
      <c r="B39" s="211" t="s">
        <v>69</v>
      </c>
      <c r="C39" s="208">
        <f>'Параметр 2 (кр.1-2)'!C23</f>
        <v>3</v>
      </c>
    </row>
    <row r="40" spans="1:3" ht="15.75" x14ac:dyDescent="0.25">
      <c r="A40" s="41" t="s">
        <v>201</v>
      </c>
      <c r="B40" s="211" t="s">
        <v>70</v>
      </c>
      <c r="C40" s="208">
        <f>'Параметр 2 (кр.1-2)'!C24</f>
        <v>3</v>
      </c>
    </row>
    <row r="41" spans="1:3" ht="31.5" x14ac:dyDescent="0.25">
      <c r="A41" s="41" t="s">
        <v>202</v>
      </c>
      <c r="B41" s="211" t="s">
        <v>71</v>
      </c>
      <c r="C41" s="208">
        <f>'Параметр 2 (кр.1-2)'!C25</f>
        <v>3</v>
      </c>
    </row>
    <row r="42" spans="1:3" ht="31.5" x14ac:dyDescent="0.25">
      <c r="A42" s="41" t="s">
        <v>203</v>
      </c>
      <c r="B42" s="211" t="s">
        <v>72</v>
      </c>
      <c r="C42" s="208">
        <f>'Параметр 2 (кр.1-2)'!C26</f>
        <v>2</v>
      </c>
    </row>
    <row r="43" spans="1:3" ht="31.5" x14ac:dyDescent="0.25">
      <c r="A43" s="41" t="s">
        <v>204</v>
      </c>
      <c r="B43" s="211" t="s">
        <v>73</v>
      </c>
      <c r="C43" s="208">
        <f>'Параметр 2 (кр.1-2)'!C27</f>
        <v>3</v>
      </c>
    </row>
    <row r="44" spans="1:3" ht="31.5" x14ac:dyDescent="0.25">
      <c r="A44" s="41" t="s">
        <v>205</v>
      </c>
      <c r="B44" s="211" t="s">
        <v>74</v>
      </c>
      <c r="C44" s="208">
        <f>'Параметр 2 (кр.1-2)'!C28</f>
        <v>2</v>
      </c>
    </row>
    <row r="45" spans="1:3" ht="31.5" x14ac:dyDescent="0.25">
      <c r="A45" s="41" t="s">
        <v>206</v>
      </c>
      <c r="B45" s="211" t="s">
        <v>75</v>
      </c>
      <c r="C45" s="208">
        <f>'Параметр 2 (кр.1-2)'!C29</f>
        <v>3</v>
      </c>
    </row>
    <row r="46" spans="1:3" ht="31.5" x14ac:dyDescent="0.25">
      <c r="A46" s="80" t="s">
        <v>207</v>
      </c>
      <c r="B46" s="191" t="s">
        <v>62</v>
      </c>
      <c r="C46" s="182">
        <f>'Параметр 2 (кр.1-2)'!C30</f>
        <v>2</v>
      </c>
    </row>
    <row r="47" spans="1:3" ht="31.5" customHeight="1" x14ac:dyDescent="0.25">
      <c r="A47" s="41" t="s">
        <v>208</v>
      </c>
      <c r="B47" s="211" t="s">
        <v>63</v>
      </c>
      <c r="C47" s="208">
        <f>'Параметр 2 (кр.1-2)'!C31</f>
        <v>2</v>
      </c>
    </row>
    <row r="48" spans="1:3" ht="32.25" thickBot="1" x14ac:dyDescent="0.3">
      <c r="A48" s="156" t="s">
        <v>209</v>
      </c>
      <c r="B48" s="213" t="s">
        <v>64</v>
      </c>
      <c r="C48" s="208">
        <f>'Параметр 2 (кр.1-2)'!C32</f>
        <v>2</v>
      </c>
    </row>
    <row r="49" spans="1:3" ht="31.5" x14ac:dyDescent="0.25">
      <c r="A49" s="52" t="s">
        <v>172</v>
      </c>
      <c r="B49" s="193" t="s">
        <v>178</v>
      </c>
      <c r="C49" s="182">
        <f>'Параметр 2 (кр.1-2)'!C33</f>
        <v>2.8333333333333335</v>
      </c>
    </row>
    <row r="50" spans="1:3" ht="16.5" thickBot="1" x14ac:dyDescent="0.3">
      <c r="A50" s="192" t="s">
        <v>173</v>
      </c>
      <c r="B50" s="194" t="s">
        <v>242</v>
      </c>
      <c r="C50" s="182">
        <f>'Параметр 2 (кр.1-2)'!C34</f>
        <v>3</v>
      </c>
    </row>
    <row r="51" spans="1:3" ht="47.25" customHeight="1" x14ac:dyDescent="0.25">
      <c r="A51" s="225" t="s">
        <v>210</v>
      </c>
      <c r="B51" s="222" t="s">
        <v>78</v>
      </c>
      <c r="C51" s="208">
        <f>'Параметр 2 (кр.1-2)'!C35</f>
        <v>3</v>
      </c>
    </row>
    <row r="52" spans="1:3" ht="47.25" x14ac:dyDescent="0.25">
      <c r="A52" s="76" t="s">
        <v>211</v>
      </c>
      <c r="B52" s="223" t="s">
        <v>79</v>
      </c>
      <c r="C52" s="208">
        <f>'Параметр 2 (кр.1-2)'!C36</f>
        <v>3</v>
      </c>
    </row>
    <row r="53" spans="1:3" ht="31.5" x14ac:dyDescent="0.25">
      <c r="A53" s="74" t="s">
        <v>174</v>
      </c>
      <c r="B53" s="224" t="s">
        <v>243</v>
      </c>
      <c r="C53" s="182">
        <f>'Параметр 2 (кр.1-2)'!C37</f>
        <v>2.75</v>
      </c>
    </row>
    <row r="54" spans="1:3" ht="63" customHeight="1" x14ac:dyDescent="0.25">
      <c r="A54" s="76" t="s">
        <v>212</v>
      </c>
      <c r="B54" s="223" t="s">
        <v>80</v>
      </c>
      <c r="C54" s="208">
        <f>'Параметр 2 (кр.1-2)'!C38</f>
        <v>2</v>
      </c>
    </row>
    <row r="55" spans="1:3" ht="63" x14ac:dyDescent="0.25">
      <c r="A55" s="76" t="s">
        <v>213</v>
      </c>
      <c r="B55" s="223" t="s">
        <v>81</v>
      </c>
      <c r="C55" s="208">
        <f>'Параметр 2 (кр.1-2)'!C39</f>
        <v>3</v>
      </c>
    </row>
    <row r="56" spans="1:3" ht="63" x14ac:dyDescent="0.25">
      <c r="A56" s="76" t="s">
        <v>214</v>
      </c>
      <c r="B56" s="223" t="s">
        <v>82</v>
      </c>
      <c r="C56" s="208">
        <f>'Параметр 2 (кр.1-2)'!C40</f>
        <v>3</v>
      </c>
    </row>
    <row r="57" spans="1:3" ht="63.75" thickBot="1" x14ac:dyDescent="0.3">
      <c r="A57" s="76" t="s">
        <v>215</v>
      </c>
      <c r="B57" s="223" t="s">
        <v>83</v>
      </c>
      <c r="C57" s="208">
        <f>'Параметр 2 (кр.1-2)'!C41</f>
        <v>3</v>
      </c>
    </row>
    <row r="58" spans="1:3" ht="32.25" thickBot="1" x14ac:dyDescent="0.3">
      <c r="A58" s="92" t="s">
        <v>354</v>
      </c>
      <c r="B58" s="226" t="s">
        <v>179</v>
      </c>
      <c r="C58" s="182">
        <f>'Параметр 3 (кр.1)'!C6</f>
        <v>2.8360988317238318</v>
      </c>
    </row>
    <row r="59" spans="1:3" ht="32.25" thickBot="1" x14ac:dyDescent="0.3">
      <c r="A59" s="89" t="s">
        <v>216</v>
      </c>
      <c r="B59" s="226" t="s">
        <v>244</v>
      </c>
      <c r="C59" s="182">
        <f>'Параметр 3 (кр.1)'!C7</f>
        <v>2.7857142857142856</v>
      </c>
    </row>
    <row r="60" spans="1:3" ht="31.5" x14ac:dyDescent="0.25">
      <c r="A60" s="52" t="s">
        <v>217</v>
      </c>
      <c r="B60" s="193" t="s">
        <v>257</v>
      </c>
      <c r="C60" s="182">
        <f>'Параметр 3 (кр.1)'!C8</f>
        <v>2.75</v>
      </c>
    </row>
    <row r="61" spans="1:3" ht="39" customHeight="1" x14ac:dyDescent="0.25">
      <c r="A61" s="85" t="s">
        <v>245</v>
      </c>
      <c r="B61" s="227" t="s">
        <v>85</v>
      </c>
      <c r="C61" s="208">
        <f>'Параметр 3 (кр.1)'!C9</f>
        <v>3</v>
      </c>
    </row>
    <row r="62" spans="1:3" ht="31.5" x14ac:dyDescent="0.25">
      <c r="A62" s="85" t="s">
        <v>246</v>
      </c>
      <c r="B62" s="227" t="s">
        <v>86</v>
      </c>
      <c r="C62" s="208">
        <f>'Параметр 3 (кр.1)'!C10</f>
        <v>3</v>
      </c>
    </row>
    <row r="63" spans="1:3" ht="47.25" x14ac:dyDescent="0.25">
      <c r="A63" s="85" t="s">
        <v>247</v>
      </c>
      <c r="B63" s="227" t="s">
        <v>87</v>
      </c>
      <c r="C63" s="208">
        <f>'Параметр 3 (кр.1)'!C11</f>
        <v>2</v>
      </c>
    </row>
    <row r="64" spans="1:3" ht="31.5" x14ac:dyDescent="0.25">
      <c r="A64" s="85" t="s">
        <v>248</v>
      </c>
      <c r="B64" s="227" t="s">
        <v>88</v>
      </c>
      <c r="C64" s="208">
        <f>'Параметр 3 (кр.1)'!C12</f>
        <v>3</v>
      </c>
    </row>
    <row r="65" spans="1:3" ht="15.75" x14ac:dyDescent="0.25">
      <c r="A65" s="85" t="s">
        <v>249</v>
      </c>
      <c r="B65" s="227" t="s">
        <v>89</v>
      </c>
      <c r="C65" s="208">
        <f>'Параметр 3 (кр.1)'!C13</f>
        <v>3</v>
      </c>
    </row>
    <row r="66" spans="1:3" ht="47.25" x14ac:dyDescent="0.25">
      <c r="A66" s="85" t="s">
        <v>250</v>
      </c>
      <c r="B66" s="227" t="s">
        <v>90</v>
      </c>
      <c r="C66" s="208">
        <f>'Параметр 3 (кр.1)'!C14</f>
        <v>3</v>
      </c>
    </row>
    <row r="67" spans="1:3" ht="63" x14ac:dyDescent="0.25">
      <c r="A67" s="85" t="s">
        <v>251</v>
      </c>
      <c r="B67" s="227" t="s">
        <v>91</v>
      </c>
      <c r="C67" s="208">
        <f>'Параметр 3 (кр.1)'!C15</f>
        <v>3</v>
      </c>
    </row>
    <row r="68" spans="1:3" ht="47.25" x14ac:dyDescent="0.25">
      <c r="A68" s="85" t="s">
        <v>252</v>
      </c>
      <c r="B68" s="227" t="s">
        <v>92</v>
      </c>
      <c r="C68" s="208">
        <f>'Параметр 3 (кр.1)'!C16</f>
        <v>2</v>
      </c>
    </row>
    <row r="69" spans="1:3" ht="31.5" x14ac:dyDescent="0.25">
      <c r="A69" s="85" t="s">
        <v>253</v>
      </c>
      <c r="B69" s="227" t="s">
        <v>93</v>
      </c>
      <c r="C69" s="208">
        <f>'Параметр 3 (кр.1)'!C17</f>
        <v>3</v>
      </c>
    </row>
    <row r="70" spans="1:3" ht="47.25" x14ac:dyDescent="0.25">
      <c r="A70" s="85" t="s">
        <v>254</v>
      </c>
      <c r="B70" s="227" t="s">
        <v>94</v>
      </c>
      <c r="C70" s="208">
        <f>'Параметр 3 (кр.1)'!C18</f>
        <v>3</v>
      </c>
    </row>
    <row r="71" spans="1:3" ht="15.75" x14ac:dyDescent="0.25">
      <c r="A71" s="85" t="s">
        <v>255</v>
      </c>
      <c r="B71" s="227" t="s">
        <v>95</v>
      </c>
      <c r="C71" s="208">
        <f>'Параметр 3 (кр.1)'!C19</f>
        <v>2</v>
      </c>
    </row>
    <row r="72" spans="1:3" ht="32.25" thickBot="1" x14ac:dyDescent="0.3">
      <c r="A72" s="85" t="s">
        <v>256</v>
      </c>
      <c r="B72" s="228" t="s">
        <v>96</v>
      </c>
      <c r="C72" s="208">
        <f>'Параметр 3 (кр.1)'!C20</f>
        <v>3</v>
      </c>
    </row>
    <row r="73" spans="1:3" ht="32.25" thickBot="1" x14ac:dyDescent="0.3">
      <c r="A73" s="47" t="s">
        <v>218</v>
      </c>
      <c r="B73" s="195" t="s">
        <v>277</v>
      </c>
      <c r="C73" s="182">
        <f>'Параметр 3 (кр.1)'!C21</f>
        <v>2.6842105263157894</v>
      </c>
    </row>
    <row r="74" spans="1:3" ht="15.75" customHeight="1" x14ac:dyDescent="0.25">
      <c r="A74" s="46" t="s">
        <v>258</v>
      </c>
      <c r="B74" s="229" t="s">
        <v>89</v>
      </c>
      <c r="C74" s="208">
        <f>'Параметр 3 (кр.1)'!C22</f>
        <v>3</v>
      </c>
    </row>
    <row r="75" spans="1:3" ht="31.5" x14ac:dyDescent="0.25">
      <c r="A75" s="41" t="s">
        <v>259</v>
      </c>
      <c r="B75" s="227" t="s">
        <v>98</v>
      </c>
      <c r="C75" s="208">
        <f>'Параметр 3 (кр.1)'!C23</f>
        <v>3</v>
      </c>
    </row>
    <row r="76" spans="1:3" ht="78.75" x14ac:dyDescent="0.25">
      <c r="A76" s="41" t="s">
        <v>260</v>
      </c>
      <c r="B76" s="227" t="s">
        <v>99</v>
      </c>
      <c r="C76" s="208">
        <f>'Параметр 3 (кр.1)'!C24</f>
        <v>2</v>
      </c>
    </row>
    <row r="77" spans="1:3" ht="47.25" x14ac:dyDescent="0.25">
      <c r="A77" s="41" t="s">
        <v>261</v>
      </c>
      <c r="B77" s="227" t="s">
        <v>100</v>
      </c>
      <c r="C77" s="208">
        <f>'Параметр 3 (кр.1)'!C25</f>
        <v>3</v>
      </c>
    </row>
    <row r="78" spans="1:3" ht="110.25" x14ac:dyDescent="0.25">
      <c r="A78" s="41" t="s">
        <v>262</v>
      </c>
      <c r="B78" s="227" t="s">
        <v>101</v>
      </c>
      <c r="C78" s="208">
        <f>'Параметр 3 (кр.1)'!C26</f>
        <v>2</v>
      </c>
    </row>
    <row r="79" spans="1:3" ht="47.25" x14ac:dyDescent="0.25">
      <c r="A79" s="41" t="s">
        <v>263</v>
      </c>
      <c r="B79" s="227" t="s">
        <v>102</v>
      </c>
      <c r="C79" s="208">
        <f>'Параметр 3 (кр.1)'!C27</f>
        <v>3</v>
      </c>
    </row>
    <row r="80" spans="1:3" ht="47.25" x14ac:dyDescent="0.25">
      <c r="A80" s="41" t="s">
        <v>264</v>
      </c>
      <c r="B80" s="227" t="s">
        <v>103</v>
      </c>
      <c r="C80" s="208">
        <f>'Параметр 3 (кр.1)'!C28</f>
        <v>3</v>
      </c>
    </row>
    <row r="81" spans="1:3" ht="47.25" x14ac:dyDescent="0.25">
      <c r="A81" s="41" t="s">
        <v>265</v>
      </c>
      <c r="B81" s="227" t="s">
        <v>104</v>
      </c>
      <c r="C81" s="208">
        <f>'Параметр 3 (кр.1)'!C29</f>
        <v>2</v>
      </c>
    </row>
    <row r="82" spans="1:3" ht="47.25" x14ac:dyDescent="0.25">
      <c r="A82" s="41" t="s">
        <v>266</v>
      </c>
      <c r="B82" s="227" t="s">
        <v>105</v>
      </c>
      <c r="C82" s="208">
        <f>'Параметр 3 (кр.1)'!C30</f>
        <v>3</v>
      </c>
    </row>
    <row r="83" spans="1:3" ht="31.5" x14ac:dyDescent="0.25">
      <c r="A83" s="41" t="s">
        <v>267</v>
      </c>
      <c r="B83" s="227" t="s">
        <v>106</v>
      </c>
      <c r="C83" s="208">
        <f>'Параметр 3 (кр.1)'!C31</f>
        <v>3</v>
      </c>
    </row>
    <row r="84" spans="1:3" ht="63" x14ac:dyDescent="0.25">
      <c r="A84" s="41" t="s">
        <v>268</v>
      </c>
      <c r="B84" s="227" t="s">
        <v>107</v>
      </c>
      <c r="C84" s="208">
        <f>'Параметр 3 (кр.1)'!C32</f>
        <v>3</v>
      </c>
    </row>
    <row r="85" spans="1:3" ht="31.5" x14ac:dyDescent="0.25">
      <c r="A85" s="41" t="s">
        <v>269</v>
      </c>
      <c r="B85" s="227" t="s">
        <v>108</v>
      </c>
      <c r="C85" s="208">
        <f>'Параметр 3 (кр.1)'!C33</f>
        <v>3</v>
      </c>
    </row>
    <row r="86" spans="1:3" ht="31.5" x14ac:dyDescent="0.25">
      <c r="A86" s="41" t="s">
        <v>270</v>
      </c>
      <c r="B86" s="227" t="s">
        <v>109</v>
      </c>
      <c r="C86" s="208">
        <f>'Параметр 3 (кр.1)'!C34</f>
        <v>2</v>
      </c>
    </row>
    <row r="87" spans="1:3" ht="31.5" x14ac:dyDescent="0.25">
      <c r="A87" s="41" t="s">
        <v>271</v>
      </c>
      <c r="B87" s="227" t="s">
        <v>110</v>
      </c>
      <c r="C87" s="208">
        <f>'Параметр 3 (кр.1)'!C35</f>
        <v>3</v>
      </c>
    </row>
    <row r="88" spans="1:3" ht="47.25" x14ac:dyDescent="0.25">
      <c r="A88" s="41" t="s">
        <v>272</v>
      </c>
      <c r="B88" s="227" t="s">
        <v>111</v>
      </c>
      <c r="C88" s="208">
        <f>'Параметр 3 (кр.1)'!C36</f>
        <v>2</v>
      </c>
    </row>
    <row r="89" spans="1:3" ht="31.5" x14ac:dyDescent="0.25">
      <c r="A89" s="41" t="s">
        <v>273</v>
      </c>
      <c r="B89" s="227" t="s">
        <v>112</v>
      </c>
      <c r="C89" s="208">
        <f>'Параметр 3 (кр.1)'!C37</f>
        <v>2</v>
      </c>
    </row>
    <row r="90" spans="1:3" ht="47.25" x14ac:dyDescent="0.25">
      <c r="A90" s="41" t="s">
        <v>274</v>
      </c>
      <c r="B90" s="227" t="s">
        <v>113</v>
      </c>
      <c r="C90" s="208">
        <f>'Параметр 3 (кр.1)'!C38</f>
        <v>3</v>
      </c>
    </row>
    <row r="91" spans="1:3" ht="47.25" x14ac:dyDescent="0.25">
      <c r="A91" s="41" t="s">
        <v>275</v>
      </c>
      <c r="B91" s="227" t="s">
        <v>114</v>
      </c>
      <c r="C91" s="208">
        <f>'Параметр 3 (кр.1)'!C39</f>
        <v>3</v>
      </c>
    </row>
    <row r="92" spans="1:3" ht="32.25" thickBot="1" x14ac:dyDescent="0.3">
      <c r="A92" s="41" t="s">
        <v>276</v>
      </c>
      <c r="B92" s="228" t="s">
        <v>115</v>
      </c>
      <c r="C92" s="208">
        <f>'Параметр 3 (кр.1)'!C40</f>
        <v>3</v>
      </c>
    </row>
    <row r="93" spans="1:3" ht="31.5" x14ac:dyDescent="0.25">
      <c r="A93" s="52" t="s">
        <v>219</v>
      </c>
      <c r="B93" s="193" t="s">
        <v>389</v>
      </c>
      <c r="C93" s="182">
        <f>'Параметр 3 (кр.1)'!C41</f>
        <v>3</v>
      </c>
    </row>
    <row r="94" spans="1:3" ht="31.5" customHeight="1" x14ac:dyDescent="0.25">
      <c r="A94" s="41" t="s">
        <v>278</v>
      </c>
      <c r="B94" s="227" t="s">
        <v>116</v>
      </c>
      <c r="C94" s="208">
        <f>'Параметр 3 (кр.1)'!C42</f>
        <v>3</v>
      </c>
    </row>
    <row r="95" spans="1:3" ht="63" x14ac:dyDescent="0.25">
      <c r="A95" s="41" t="s">
        <v>279</v>
      </c>
      <c r="B95" s="227" t="s">
        <v>117</v>
      </c>
      <c r="C95" s="208">
        <f>'Параметр 3 (кр.1)'!C43</f>
        <v>3</v>
      </c>
    </row>
    <row r="96" spans="1:3" ht="78.75" x14ac:dyDescent="0.25">
      <c r="A96" s="41" t="s">
        <v>280</v>
      </c>
      <c r="B96" s="227" t="s">
        <v>99</v>
      </c>
      <c r="C96" s="208">
        <f>'Параметр 3 (кр.1)'!C44</f>
        <v>3</v>
      </c>
    </row>
    <row r="97" spans="1:3" ht="47.25" x14ac:dyDescent="0.25">
      <c r="A97" s="41" t="s">
        <v>281</v>
      </c>
      <c r="B97" s="227" t="s">
        <v>118</v>
      </c>
      <c r="C97" s="208">
        <f>'Параметр 3 (кр.1)'!C45</f>
        <v>3</v>
      </c>
    </row>
    <row r="98" spans="1:3" ht="78.75" x14ac:dyDescent="0.25">
      <c r="A98" s="41" t="s">
        <v>282</v>
      </c>
      <c r="B98" s="227" t="s">
        <v>119</v>
      </c>
      <c r="C98" s="208">
        <f>'Параметр 3 (кр.1)'!C46</f>
        <v>3</v>
      </c>
    </row>
    <row r="99" spans="1:3" ht="110.25" x14ac:dyDescent="0.25">
      <c r="A99" s="41" t="s">
        <v>283</v>
      </c>
      <c r="B99" s="227" t="s">
        <v>101</v>
      </c>
      <c r="C99" s="208">
        <f>'Параметр 3 (кр.1)'!C47</f>
        <v>3</v>
      </c>
    </row>
    <row r="100" spans="1:3" ht="47.25" x14ac:dyDescent="0.25">
      <c r="A100" s="41" t="s">
        <v>284</v>
      </c>
      <c r="B100" s="227" t="s">
        <v>102</v>
      </c>
      <c r="C100" s="208">
        <f>'Параметр 3 (кр.1)'!C48</f>
        <v>3</v>
      </c>
    </row>
    <row r="101" spans="1:3" ht="47.25" x14ac:dyDescent="0.25">
      <c r="A101" s="41" t="s">
        <v>285</v>
      </c>
      <c r="B101" s="227" t="s">
        <v>103</v>
      </c>
      <c r="C101" s="208">
        <f>'Параметр 3 (кр.1)'!C49</f>
        <v>3</v>
      </c>
    </row>
    <row r="102" spans="1:3" ht="31.5" x14ac:dyDescent="0.25">
      <c r="A102" s="41" t="s">
        <v>286</v>
      </c>
      <c r="B102" s="227" t="s">
        <v>120</v>
      </c>
      <c r="C102" s="208">
        <f>'Параметр 3 (кр.1)'!C50</f>
        <v>3</v>
      </c>
    </row>
    <row r="103" spans="1:3" ht="31.5" x14ac:dyDescent="0.25">
      <c r="A103" s="41" t="s">
        <v>287</v>
      </c>
      <c r="B103" s="227" t="s">
        <v>121</v>
      </c>
      <c r="C103" s="208">
        <f>'Параметр 3 (кр.1)'!C51</f>
        <v>3</v>
      </c>
    </row>
    <row r="104" spans="1:3" ht="63.75" thickBot="1" x14ac:dyDescent="0.3">
      <c r="A104" s="156" t="s">
        <v>288</v>
      </c>
      <c r="B104" s="230" t="s">
        <v>122</v>
      </c>
      <c r="C104" s="208">
        <f>'Параметр 3 (кр.1)'!C52</f>
        <v>3</v>
      </c>
    </row>
    <row r="105" spans="1:3" ht="32.25" thickBot="1" x14ac:dyDescent="0.3">
      <c r="A105" s="52" t="s">
        <v>220</v>
      </c>
      <c r="B105" s="196" t="s">
        <v>289</v>
      </c>
      <c r="C105" s="182">
        <f>'Параметр 3 (кр.2)'!C6</f>
        <v>2.8952380952380952</v>
      </c>
    </row>
    <row r="106" spans="1:3" ht="32.25" thickBot="1" x14ac:dyDescent="0.3">
      <c r="A106" s="59" t="s">
        <v>221</v>
      </c>
      <c r="B106" s="195" t="s">
        <v>290</v>
      </c>
      <c r="C106" s="182">
        <f>'Параметр 3 (кр.2)'!C7</f>
        <v>2.9365079365079363</v>
      </c>
    </row>
    <row r="107" spans="1:3" ht="15.75" customHeight="1" x14ac:dyDescent="0.25">
      <c r="A107" s="46" t="s">
        <v>291</v>
      </c>
      <c r="B107" s="229" t="s">
        <v>124</v>
      </c>
      <c r="C107" s="208">
        <f>'Параметр 3 (кр.2)'!C8</f>
        <v>3</v>
      </c>
    </row>
    <row r="108" spans="1:3" ht="31.5" x14ac:dyDescent="0.25">
      <c r="A108" s="41" t="s">
        <v>292</v>
      </c>
      <c r="B108" s="227" t="s">
        <v>125</v>
      </c>
      <c r="C108" s="208">
        <f>'Параметр 3 (кр.2)'!C9</f>
        <v>3</v>
      </c>
    </row>
    <row r="109" spans="1:3" ht="31.5" x14ac:dyDescent="0.25">
      <c r="A109" s="41" t="s">
        <v>293</v>
      </c>
      <c r="B109" s="227" t="s">
        <v>126</v>
      </c>
      <c r="C109" s="208">
        <f>'Параметр 3 (кр.2)'!C10</f>
        <v>2.8571428571428572</v>
      </c>
    </row>
    <row r="110" spans="1:3" ht="31.5" x14ac:dyDescent="0.25">
      <c r="A110" s="41" t="s">
        <v>294</v>
      </c>
      <c r="B110" s="227" t="s">
        <v>127</v>
      </c>
      <c r="C110" s="208">
        <f>'Параметр 3 (кр.2)'!C11</f>
        <v>2.8571428571428572</v>
      </c>
    </row>
    <row r="111" spans="1:3" ht="31.5" x14ac:dyDescent="0.25">
      <c r="A111" s="41" t="s">
        <v>295</v>
      </c>
      <c r="B111" s="227" t="s">
        <v>128</v>
      </c>
      <c r="C111" s="208">
        <f>'Параметр 3 (кр.2)'!C12</f>
        <v>2.9285714285714284</v>
      </c>
    </row>
    <row r="112" spans="1:3" ht="31.5" x14ac:dyDescent="0.25">
      <c r="A112" s="41" t="s">
        <v>296</v>
      </c>
      <c r="B112" s="227" t="s">
        <v>129</v>
      </c>
      <c r="C112" s="208">
        <f>'Параметр 3 (кр.2)'!C13</f>
        <v>2.9285714285714284</v>
      </c>
    </row>
    <row r="113" spans="1:3" ht="31.5" x14ac:dyDescent="0.25">
      <c r="A113" s="41" t="s">
        <v>297</v>
      </c>
      <c r="B113" s="227" t="s">
        <v>130</v>
      </c>
      <c r="C113" s="208">
        <f>'Параметр 3 (кр.2)'!C14</f>
        <v>2.9285714285714284</v>
      </c>
    </row>
    <row r="114" spans="1:3" ht="63" x14ac:dyDescent="0.25">
      <c r="A114" s="41" t="s">
        <v>298</v>
      </c>
      <c r="B114" s="227" t="s">
        <v>131</v>
      </c>
      <c r="C114" s="208">
        <f>'Параметр 3 (кр.2)'!C15</f>
        <v>3</v>
      </c>
    </row>
    <row r="115" spans="1:3" ht="32.25" thickBot="1" x14ac:dyDescent="0.3">
      <c r="A115" s="156" t="s">
        <v>299</v>
      </c>
      <c r="B115" s="230" t="s">
        <v>132</v>
      </c>
      <c r="C115" s="208">
        <f>'Параметр 3 (кр.2)'!C16</f>
        <v>2.9285714285714284</v>
      </c>
    </row>
    <row r="116" spans="1:3" ht="32.25" thickBot="1" x14ac:dyDescent="0.3">
      <c r="A116" s="47" t="s">
        <v>222</v>
      </c>
      <c r="B116" s="195" t="s">
        <v>300</v>
      </c>
      <c r="C116" s="182">
        <f>'Параметр 3 (кр.2)'!C17</f>
        <v>2.8333333333333335</v>
      </c>
    </row>
    <row r="117" spans="1:3" ht="63" customHeight="1" x14ac:dyDescent="0.25">
      <c r="A117" s="46" t="s">
        <v>301</v>
      </c>
      <c r="B117" s="229" t="s">
        <v>133</v>
      </c>
      <c r="C117" s="208">
        <f>'Параметр 3 (кр.2)'!C18</f>
        <v>3</v>
      </c>
    </row>
    <row r="118" spans="1:3" ht="47.25" x14ac:dyDescent="0.25">
      <c r="A118" s="41" t="s">
        <v>302</v>
      </c>
      <c r="B118" s="227" t="s">
        <v>134</v>
      </c>
      <c r="C118" s="208">
        <f>'Параметр 3 (кр.2)'!C19</f>
        <v>2</v>
      </c>
    </row>
    <row r="119" spans="1:3" ht="94.5" x14ac:dyDescent="0.25">
      <c r="A119" s="41" t="s">
        <v>303</v>
      </c>
      <c r="B119" s="227" t="s">
        <v>135</v>
      </c>
      <c r="C119" s="208">
        <f>'Параметр 3 (кр.2)'!C20</f>
        <v>3</v>
      </c>
    </row>
    <row r="120" spans="1:3" ht="47.25" x14ac:dyDescent="0.25">
      <c r="A120" s="41" t="s">
        <v>304</v>
      </c>
      <c r="B120" s="227" t="s">
        <v>136</v>
      </c>
      <c r="C120" s="208">
        <f>'Параметр 3 (кр.2)'!C21</f>
        <v>3</v>
      </c>
    </row>
    <row r="121" spans="1:3" ht="31.5" x14ac:dyDescent="0.25">
      <c r="A121" s="41" t="s">
        <v>305</v>
      </c>
      <c r="B121" s="227" t="s">
        <v>137</v>
      </c>
      <c r="C121" s="208">
        <f>'Параметр 3 (кр.2)'!C22</f>
        <v>3</v>
      </c>
    </row>
    <row r="122" spans="1:3" ht="32.25" thickBot="1" x14ac:dyDescent="0.3">
      <c r="A122" s="156" t="s">
        <v>306</v>
      </c>
      <c r="B122" s="231" t="s">
        <v>138</v>
      </c>
      <c r="C122" s="208">
        <f>'Параметр 3 (кр.2)'!C23</f>
        <v>3</v>
      </c>
    </row>
    <row r="123" spans="1:3" ht="32.25" thickBot="1" x14ac:dyDescent="0.3">
      <c r="A123" s="47" t="s">
        <v>223</v>
      </c>
      <c r="B123" s="195" t="s">
        <v>307</v>
      </c>
      <c r="C123" s="182">
        <f>'Параметр 3 (кр.3)'!C6</f>
        <v>2.7884429459429461</v>
      </c>
    </row>
    <row r="124" spans="1:3" ht="63.75" thickBot="1" x14ac:dyDescent="0.3">
      <c r="A124" s="96" t="s">
        <v>224</v>
      </c>
      <c r="B124" s="197" t="s">
        <v>308</v>
      </c>
      <c r="C124" s="182">
        <f>'Параметр 3 (кр.3)'!C7</f>
        <v>2.7435525585525586</v>
      </c>
    </row>
    <row r="125" spans="1:3" ht="16.5" thickBot="1" x14ac:dyDescent="0.3">
      <c r="A125" s="47" t="s">
        <v>309</v>
      </c>
      <c r="B125" s="201" t="s">
        <v>231</v>
      </c>
      <c r="C125" s="182">
        <f>'Параметр 3 (кр.3)'!C8</f>
        <v>2.7416666666666663</v>
      </c>
    </row>
    <row r="126" spans="1:3" ht="31.5" customHeight="1" x14ac:dyDescent="0.25">
      <c r="A126" s="198" t="s">
        <v>310</v>
      </c>
      <c r="B126" s="227" t="s">
        <v>433</v>
      </c>
      <c r="C126" s="200">
        <f>'Параметр 3 (кр.3)'!C9</f>
        <v>2.75</v>
      </c>
    </row>
    <row r="127" spans="1:3" ht="31.5" x14ac:dyDescent="0.25">
      <c r="A127" s="199" t="s">
        <v>311</v>
      </c>
      <c r="B127" s="232" t="s">
        <v>371</v>
      </c>
      <c r="C127" s="200">
        <f>'Параметр 3 (кр.3)'!C10</f>
        <v>2.7749999999999999</v>
      </c>
    </row>
    <row r="128" spans="1:3" ht="31.5" x14ac:dyDescent="0.25">
      <c r="A128" s="199" t="s">
        <v>312</v>
      </c>
      <c r="B128" s="232" t="s">
        <v>372</v>
      </c>
      <c r="C128" s="200">
        <f>'Параметр 3 (кр.3)'!C11</f>
        <v>2.625</v>
      </c>
    </row>
    <row r="129" spans="1:3" ht="31.5" x14ac:dyDescent="0.25">
      <c r="A129" s="198" t="s">
        <v>313</v>
      </c>
      <c r="B129" s="227" t="s">
        <v>373</v>
      </c>
      <c r="C129" s="200">
        <f>'Параметр 3 (кр.3)'!C12</f>
        <v>2.6749999999999998</v>
      </c>
    </row>
    <row r="130" spans="1:3" ht="47.25" x14ac:dyDescent="0.25">
      <c r="A130" s="199" t="s">
        <v>314</v>
      </c>
      <c r="B130" s="227" t="s">
        <v>374</v>
      </c>
      <c r="C130" s="200">
        <f>'Параметр 3 (кр.3)'!C13</f>
        <v>2.7250000000000001</v>
      </c>
    </row>
    <row r="131" spans="1:3" ht="47.25" x14ac:dyDescent="0.25">
      <c r="A131" s="199" t="s">
        <v>315</v>
      </c>
      <c r="B131" s="227" t="s">
        <v>229</v>
      </c>
      <c r="C131" s="200">
        <f>'Параметр 3 (кр.3)'!C14</f>
        <v>2.625</v>
      </c>
    </row>
    <row r="132" spans="1:3" s="300" customFormat="1" ht="47.25" x14ac:dyDescent="0.25">
      <c r="A132" s="310" t="s">
        <v>316</v>
      </c>
      <c r="B132" s="311" t="s">
        <v>375</v>
      </c>
      <c r="C132" s="299">
        <f>'Параметр 3 (кр.3)'!C15</f>
        <v>2.9</v>
      </c>
    </row>
    <row r="133" spans="1:3" s="300" customFormat="1" ht="31.5" x14ac:dyDescent="0.25">
      <c r="A133" s="312" t="s">
        <v>317</v>
      </c>
      <c r="B133" s="311" t="s">
        <v>434</v>
      </c>
      <c r="C133" s="299">
        <f>'Параметр 3 (кр.3)'!C16</f>
        <v>2.85</v>
      </c>
    </row>
    <row r="134" spans="1:3" s="300" customFormat="1" ht="31.5" x14ac:dyDescent="0.25">
      <c r="A134" s="312" t="s">
        <v>318</v>
      </c>
      <c r="B134" s="311" t="s">
        <v>376</v>
      </c>
      <c r="C134" s="299" t="str">
        <f>'Параметр 3 (кр.3)'!C17</f>
        <v>нет</v>
      </c>
    </row>
    <row r="135" spans="1:3" ht="32.25" thickBot="1" x14ac:dyDescent="0.3">
      <c r="A135" s="202" t="s">
        <v>319</v>
      </c>
      <c r="B135" s="230" t="s">
        <v>226</v>
      </c>
      <c r="C135" s="200">
        <f>'Параметр 3 (кр.3)'!C18</f>
        <v>2.75</v>
      </c>
    </row>
    <row r="136" spans="1:3" ht="16.5" thickBot="1" x14ac:dyDescent="0.3">
      <c r="A136" s="203" t="s">
        <v>320</v>
      </c>
      <c r="B136" s="206" t="s">
        <v>232</v>
      </c>
      <c r="C136" s="182">
        <f>'Параметр 3 (кр.3)'!C19</f>
        <v>2.6550000000000002</v>
      </c>
    </row>
    <row r="137" spans="1:3" ht="63" x14ac:dyDescent="0.25">
      <c r="A137" s="198" t="s">
        <v>321</v>
      </c>
      <c r="B137" s="229" t="s">
        <v>377</v>
      </c>
      <c r="C137" s="200">
        <f>'Параметр 3 (кр.3)'!C20</f>
        <v>2.7</v>
      </c>
    </row>
    <row r="138" spans="1:3" ht="31.5" x14ac:dyDescent="0.25">
      <c r="A138" s="199" t="s">
        <v>322</v>
      </c>
      <c r="B138" s="232" t="s">
        <v>435</v>
      </c>
      <c r="C138" s="200">
        <f>'Параметр 3 (кр.3)'!C21</f>
        <v>2.625</v>
      </c>
    </row>
    <row r="139" spans="1:3" ht="47.25" customHeight="1" x14ac:dyDescent="0.25">
      <c r="A139" s="199" t="s">
        <v>323</v>
      </c>
      <c r="B139" s="227" t="s">
        <v>227</v>
      </c>
      <c r="C139" s="200">
        <f>'Параметр 3 (кр.3)'!C22</f>
        <v>2.7250000000000001</v>
      </c>
    </row>
    <row r="140" spans="1:3" s="300" customFormat="1" ht="47.25" x14ac:dyDescent="0.25">
      <c r="A140" s="312" t="s">
        <v>324</v>
      </c>
      <c r="B140" s="311" t="s">
        <v>228</v>
      </c>
      <c r="C140" s="299">
        <f>'Параметр 3 (кр.3)'!C23</f>
        <v>2.5</v>
      </c>
    </row>
    <row r="141" spans="1:3" s="300" customFormat="1" ht="47.25" x14ac:dyDescent="0.25">
      <c r="A141" s="312" t="s">
        <v>325</v>
      </c>
      <c r="B141" s="311" t="s">
        <v>378</v>
      </c>
      <c r="C141" s="299" t="str">
        <f>'Параметр 3 (кр.3)'!C24</f>
        <v>нет</v>
      </c>
    </row>
    <row r="142" spans="1:3" ht="32.25" thickBot="1" x14ac:dyDescent="0.3">
      <c r="A142" s="204" t="s">
        <v>326</v>
      </c>
      <c r="B142" s="230" t="s">
        <v>379</v>
      </c>
      <c r="C142" s="200">
        <f>'Параметр 3 (кр.3)'!C25</f>
        <v>2.7250000000000001</v>
      </c>
    </row>
    <row r="143" spans="1:3" ht="16.5" thickBot="1" x14ac:dyDescent="0.3">
      <c r="A143" s="203" t="s">
        <v>327</v>
      </c>
      <c r="B143" s="195" t="s">
        <v>233</v>
      </c>
      <c r="C143" s="182">
        <f>'Параметр 3 (кр.3)'!C26</f>
        <v>2.7759157509157513</v>
      </c>
    </row>
    <row r="144" spans="1:3" ht="15.75" x14ac:dyDescent="0.25">
      <c r="A144" s="198" t="s">
        <v>328</v>
      </c>
      <c r="B144" s="233" t="s">
        <v>380</v>
      </c>
      <c r="C144" s="200">
        <f>'Параметр 3 (кр.3)'!C27</f>
        <v>2.75</v>
      </c>
    </row>
    <row r="145" spans="1:3" ht="31.5" x14ac:dyDescent="0.25">
      <c r="A145" s="199" t="s">
        <v>329</v>
      </c>
      <c r="B145" s="227" t="s">
        <v>381</v>
      </c>
      <c r="C145" s="200">
        <f>'Параметр 3 (кр.3)'!C28</f>
        <v>2.9</v>
      </c>
    </row>
    <row r="146" spans="1:3" ht="31.5" x14ac:dyDescent="0.25">
      <c r="A146" s="199" t="s">
        <v>330</v>
      </c>
      <c r="B146" s="232" t="s">
        <v>382</v>
      </c>
      <c r="C146" s="200">
        <f>'Параметр 3 (кр.3)'!C29</f>
        <v>2.5750000000000002</v>
      </c>
    </row>
    <row r="147" spans="1:3" ht="47.25" x14ac:dyDescent="0.25">
      <c r="A147" s="199" t="s">
        <v>331</v>
      </c>
      <c r="B147" s="227" t="s">
        <v>390</v>
      </c>
      <c r="C147" s="200">
        <f>'Параметр 3 (кр.3)'!C30</f>
        <v>2.75</v>
      </c>
    </row>
    <row r="148" spans="1:3" ht="47.25" x14ac:dyDescent="0.25">
      <c r="A148" s="199" t="s">
        <v>332</v>
      </c>
      <c r="B148" s="227" t="s">
        <v>391</v>
      </c>
      <c r="C148" s="200">
        <f>'Параметр 3 (кр.3)'!C31</f>
        <v>2.6</v>
      </c>
    </row>
    <row r="149" spans="1:3" ht="31.5" customHeight="1" x14ac:dyDescent="0.25">
      <c r="A149" s="199" t="s">
        <v>333</v>
      </c>
      <c r="B149" s="227" t="s">
        <v>392</v>
      </c>
      <c r="C149" s="200">
        <f>'Параметр 3 (кр.3)'!C32</f>
        <v>2.8250000000000002</v>
      </c>
    </row>
    <row r="150" spans="1:3" s="300" customFormat="1" ht="47.25" x14ac:dyDescent="0.25">
      <c r="A150" s="312" t="s">
        <v>334</v>
      </c>
      <c r="B150" s="311" t="s">
        <v>393</v>
      </c>
      <c r="C150" s="299">
        <f>'Параметр 3 (кр.3)'!C33</f>
        <v>2.7619047619047619</v>
      </c>
    </row>
    <row r="151" spans="1:3" ht="63" x14ac:dyDescent="0.25">
      <c r="A151" s="199" t="s">
        <v>335</v>
      </c>
      <c r="B151" s="227" t="s">
        <v>230</v>
      </c>
      <c r="C151" s="200">
        <f>'Параметр 3 (кр.3)'!C34</f>
        <v>2.7749999999999999</v>
      </c>
    </row>
    <row r="152" spans="1:3" s="300" customFormat="1" ht="47.25" x14ac:dyDescent="0.25">
      <c r="A152" s="312" t="s">
        <v>336</v>
      </c>
      <c r="B152" s="311" t="s">
        <v>394</v>
      </c>
      <c r="C152" s="299">
        <f>'Параметр 3 (кр.3)'!C35</f>
        <v>2.8</v>
      </c>
    </row>
    <row r="153" spans="1:3" s="300" customFormat="1" ht="47.25" x14ac:dyDescent="0.25">
      <c r="A153" s="312" t="s">
        <v>337</v>
      </c>
      <c r="B153" s="311" t="s">
        <v>395</v>
      </c>
      <c r="C153" s="299">
        <f>'Параметр 3 (кр.3)'!C36</f>
        <v>3</v>
      </c>
    </row>
    <row r="154" spans="1:3" s="300" customFormat="1" ht="47.25" x14ac:dyDescent="0.25">
      <c r="A154" s="312" t="s">
        <v>338</v>
      </c>
      <c r="B154" s="311" t="s">
        <v>436</v>
      </c>
      <c r="C154" s="299" t="str">
        <f>'Параметр 3 (кр.3)'!C37</f>
        <v>нет</v>
      </c>
    </row>
    <row r="155" spans="1:3" s="300" customFormat="1" ht="47.25" x14ac:dyDescent="0.25">
      <c r="A155" s="312" t="s">
        <v>339</v>
      </c>
      <c r="B155" s="311" t="s">
        <v>437</v>
      </c>
      <c r="C155" s="299" t="str">
        <f>'Параметр 3 (кр.3)'!C38</f>
        <v>нет</v>
      </c>
    </row>
    <row r="156" spans="1:3" s="300" customFormat="1" ht="63" x14ac:dyDescent="0.25">
      <c r="A156" s="312" t="s">
        <v>340</v>
      </c>
      <c r="B156" s="311" t="s">
        <v>438</v>
      </c>
      <c r="C156" s="299" t="str">
        <f>'Параметр 3 (кр.3)'!C39</f>
        <v>нет</v>
      </c>
    </row>
    <row r="157" spans="1:3" s="300" customFormat="1" ht="31.5" x14ac:dyDescent="0.25">
      <c r="A157" s="312" t="s">
        <v>341</v>
      </c>
      <c r="B157" s="311" t="s">
        <v>383</v>
      </c>
      <c r="C157" s="299" t="str">
        <f>'Параметр 3 (кр.3)'!C40</f>
        <v>нет</v>
      </c>
    </row>
    <row r="158" spans="1:3" ht="47.25" x14ac:dyDescent="0.25">
      <c r="A158" s="199" t="s">
        <v>342</v>
      </c>
      <c r="B158" s="227" t="s">
        <v>396</v>
      </c>
      <c r="C158" s="200">
        <f>'Параметр 3 (кр.3)'!C41</f>
        <v>2.85</v>
      </c>
    </row>
    <row r="159" spans="1:3" ht="31.5" x14ac:dyDescent="0.25">
      <c r="A159" s="199" t="s">
        <v>343</v>
      </c>
      <c r="B159" s="227" t="s">
        <v>384</v>
      </c>
      <c r="C159" s="200">
        <f>'Параметр 3 (кр.3)'!C42</f>
        <v>2.7749999999999999</v>
      </c>
    </row>
    <row r="160" spans="1:3" ht="95.25" thickBot="1" x14ac:dyDescent="0.3">
      <c r="A160" s="204" t="s">
        <v>344</v>
      </c>
      <c r="B160" s="230" t="s">
        <v>439</v>
      </c>
      <c r="C160" s="200">
        <f>'Параметр 3 (кр.3)'!C43</f>
        <v>2.7250000000000001</v>
      </c>
    </row>
    <row r="161" spans="1:3" ht="48" thickBot="1" x14ac:dyDescent="0.3">
      <c r="A161" s="205" t="s">
        <v>225</v>
      </c>
      <c r="B161" s="195" t="s">
        <v>345</v>
      </c>
      <c r="C161" s="182">
        <f>'Параметр 3 (кр.3)'!C44</f>
        <v>2.8333333333333335</v>
      </c>
    </row>
    <row r="162" spans="1:3" ht="63" x14ac:dyDescent="0.25">
      <c r="A162" s="198" t="s">
        <v>346</v>
      </c>
      <c r="B162" s="229" t="s">
        <v>148</v>
      </c>
      <c r="C162" s="200">
        <f>'Параметр 3 (кр.3)'!C45</f>
        <v>3</v>
      </c>
    </row>
    <row r="163" spans="1:3" ht="63" x14ac:dyDescent="0.25">
      <c r="A163" s="199" t="s">
        <v>347</v>
      </c>
      <c r="B163" s="227" t="s">
        <v>149</v>
      </c>
      <c r="C163" s="200">
        <f>'Параметр 3 (кр.3)'!C46</f>
        <v>3</v>
      </c>
    </row>
    <row r="164" spans="1:3" ht="47.25" x14ac:dyDescent="0.25">
      <c r="A164" s="199" t="s">
        <v>348</v>
      </c>
      <c r="B164" s="227" t="s">
        <v>150</v>
      </c>
      <c r="C164" s="200">
        <f>'Параметр 3 (кр.3)'!C47</f>
        <v>2</v>
      </c>
    </row>
    <row r="165" spans="1:3" ht="31.5" x14ac:dyDescent="0.25">
      <c r="A165" s="198" t="s">
        <v>349</v>
      </c>
      <c r="B165" s="227" t="s">
        <v>151</v>
      </c>
      <c r="C165" s="200">
        <f>'Параметр 3 (кр.3)'!C48</f>
        <v>3</v>
      </c>
    </row>
    <row r="166" spans="1:3" ht="47.25" x14ac:dyDescent="0.25">
      <c r="A166" s="199" t="s">
        <v>350</v>
      </c>
      <c r="B166" s="223" t="s">
        <v>152</v>
      </c>
      <c r="C166" s="200">
        <f>'Параметр 3 (кр.3)'!C49</f>
        <v>3</v>
      </c>
    </row>
    <row r="167" spans="1:3" ht="31.5" x14ac:dyDescent="0.25">
      <c r="A167" s="199" t="s">
        <v>351</v>
      </c>
      <c r="B167" s="223" t="s">
        <v>153</v>
      </c>
      <c r="C167" s="200">
        <f>'Параметр 3 (кр.3)'!C50</f>
        <v>3</v>
      </c>
    </row>
    <row r="168" spans="1:3" ht="31.5" x14ac:dyDescent="0.25">
      <c r="A168" s="190" t="s">
        <v>359</v>
      </c>
      <c r="B168" s="234" t="s">
        <v>397</v>
      </c>
      <c r="C168" s="182">
        <f>'Параметр 3 (кр.4)'!C6</f>
        <v>2.875</v>
      </c>
    </row>
    <row r="169" spans="1:3" ht="31.5" x14ac:dyDescent="0.25">
      <c r="A169" s="190" t="s">
        <v>361</v>
      </c>
      <c r="B169" s="224" t="s">
        <v>398</v>
      </c>
      <c r="C169" s="182">
        <f>'Параметр 3 (кр.4)'!C7</f>
        <v>2.875</v>
      </c>
    </row>
    <row r="170" spans="1:3" ht="15.75" customHeight="1" x14ac:dyDescent="0.25">
      <c r="A170" s="41" t="s">
        <v>362</v>
      </c>
      <c r="B170" s="227" t="s">
        <v>139</v>
      </c>
      <c r="C170" s="208">
        <f>'Параметр 3 (кр.4)'!C8</f>
        <v>3</v>
      </c>
    </row>
    <row r="171" spans="1:3" ht="63" x14ac:dyDescent="0.25">
      <c r="A171" s="41" t="s">
        <v>363</v>
      </c>
      <c r="B171" s="223" t="s">
        <v>140</v>
      </c>
      <c r="C171" s="208">
        <f>'Параметр 3 (кр.4)'!C9</f>
        <v>2</v>
      </c>
    </row>
    <row r="172" spans="1:3" ht="31.5" x14ac:dyDescent="0.25">
      <c r="A172" s="41" t="s">
        <v>364</v>
      </c>
      <c r="B172" s="223" t="s">
        <v>141</v>
      </c>
      <c r="C172" s="208">
        <f>'Параметр 3 (кр.4)'!C10</f>
        <v>3</v>
      </c>
    </row>
    <row r="173" spans="1:3" ht="31.5" x14ac:dyDescent="0.25">
      <c r="A173" s="41" t="s">
        <v>365</v>
      </c>
      <c r="B173" s="223" t="s">
        <v>142</v>
      </c>
      <c r="C173" s="208">
        <f>'Параметр 3 (кр.4)'!C11</f>
        <v>3</v>
      </c>
    </row>
    <row r="174" spans="1:3" ht="15.75" x14ac:dyDescent="0.25">
      <c r="A174" s="41" t="s">
        <v>366</v>
      </c>
      <c r="B174" s="223" t="s">
        <v>143</v>
      </c>
      <c r="C174" s="208">
        <f>'Параметр 3 (кр.4)'!C12</f>
        <v>3</v>
      </c>
    </row>
    <row r="175" spans="1:3" ht="63" x14ac:dyDescent="0.25">
      <c r="A175" s="41" t="s">
        <v>367</v>
      </c>
      <c r="B175" s="223" t="s">
        <v>144</v>
      </c>
      <c r="C175" s="208">
        <f>'Параметр 3 (кр.4)'!C13</f>
        <v>3</v>
      </c>
    </row>
    <row r="176" spans="1:3" ht="31.5" x14ac:dyDescent="0.25">
      <c r="A176" s="41" t="s">
        <v>368</v>
      </c>
      <c r="B176" s="223" t="s">
        <v>145</v>
      </c>
      <c r="C176" s="208">
        <f>'Параметр 3 (кр.4)'!C14</f>
        <v>3</v>
      </c>
    </row>
    <row r="177" spans="1:3" ht="32.25" thickBot="1" x14ac:dyDescent="0.3">
      <c r="A177" s="42" t="s">
        <v>369</v>
      </c>
      <c r="B177" s="235" t="s">
        <v>146</v>
      </c>
      <c r="C177" s="208">
        <f>'Параметр 3 (кр.4)'!C15</f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F9" sqref="F9"/>
    </sheetView>
  </sheetViews>
  <sheetFormatPr defaultRowHeight="15.75" x14ac:dyDescent="0.25"/>
  <cols>
    <col min="1" max="1" width="7.28515625" style="1" customWidth="1"/>
    <col min="2" max="2" width="31.7109375" customWidth="1"/>
    <col min="3" max="3" width="47" style="6" customWidth="1"/>
    <col min="4" max="4" width="10.28515625" customWidth="1"/>
    <col min="7" max="9" width="9.140625" hidden="1" customWidth="1"/>
    <col min="10" max="10" width="9.28515625" customWidth="1"/>
    <col min="11" max="13" width="9.140625" customWidth="1"/>
  </cols>
  <sheetData>
    <row r="1" spans="1:8" x14ac:dyDescent="0.25">
      <c r="C1" s="142"/>
    </row>
    <row r="2" spans="1:8" ht="45" customHeight="1" x14ac:dyDescent="0.25">
      <c r="A2" s="317" t="s">
        <v>624</v>
      </c>
      <c r="B2" s="317"/>
      <c r="C2" s="317"/>
      <c r="H2" s="5"/>
    </row>
    <row r="3" spans="1:8" x14ac:dyDescent="0.25">
      <c r="A3" s="7"/>
      <c r="H3" s="5"/>
    </row>
    <row r="4" spans="1:8" x14ac:dyDescent="0.25">
      <c r="A4" s="7"/>
      <c r="H4" s="5"/>
    </row>
    <row r="5" spans="1:8" x14ac:dyDescent="0.25">
      <c r="A5" s="7"/>
      <c r="H5" s="5"/>
    </row>
    <row r="6" spans="1:8" ht="54" customHeight="1" x14ac:dyDescent="0.25">
      <c r="A6" s="29" t="s">
        <v>5</v>
      </c>
      <c r="B6" s="131" t="s">
        <v>12</v>
      </c>
      <c r="C6" s="8" t="s">
        <v>619</v>
      </c>
      <c r="H6" s="26" t="s">
        <v>155</v>
      </c>
    </row>
    <row r="7" spans="1:8" ht="62.25" customHeight="1" x14ac:dyDescent="0.25">
      <c r="A7" s="29" t="s">
        <v>4</v>
      </c>
      <c r="B7" s="131" t="s">
        <v>399</v>
      </c>
      <c r="C7" s="8" t="s">
        <v>621</v>
      </c>
      <c r="H7" s="26" t="s">
        <v>15</v>
      </c>
    </row>
    <row r="8" spans="1:8" ht="42" customHeight="1" x14ac:dyDescent="0.25">
      <c r="A8" s="130" t="s">
        <v>354</v>
      </c>
      <c r="B8" s="30" t="s">
        <v>402</v>
      </c>
      <c r="C8" s="8" t="s">
        <v>403</v>
      </c>
      <c r="H8" s="26" t="s">
        <v>156</v>
      </c>
    </row>
    <row r="9" spans="1:8" ht="72" customHeight="1" x14ac:dyDescent="0.25">
      <c r="A9" s="130" t="s">
        <v>401</v>
      </c>
      <c r="B9" s="30" t="s">
        <v>620</v>
      </c>
      <c r="C9" s="8" t="s">
        <v>622</v>
      </c>
      <c r="H9" s="26" t="s">
        <v>157</v>
      </c>
    </row>
    <row r="10" spans="1:8" ht="52.5" customHeight="1" x14ac:dyDescent="0.25">
      <c r="A10" s="130" t="s">
        <v>466</v>
      </c>
      <c r="B10" s="30" t="s">
        <v>400</v>
      </c>
      <c r="C10" s="8" t="s">
        <v>623</v>
      </c>
      <c r="H10" s="316" t="s">
        <v>16</v>
      </c>
    </row>
    <row r="11" spans="1:8" ht="52.5" customHeight="1" x14ac:dyDescent="0.25">
      <c r="A11" s="313"/>
      <c r="B11" s="314"/>
      <c r="C11" s="315"/>
      <c r="H11" s="26" t="s">
        <v>619</v>
      </c>
    </row>
    <row r="12" spans="1:8" x14ac:dyDescent="0.25">
      <c r="H12" s="26" t="s">
        <v>158</v>
      </c>
    </row>
    <row r="13" spans="1:8" x14ac:dyDescent="0.25">
      <c r="H13" s="26" t="s">
        <v>17</v>
      </c>
    </row>
    <row r="14" spans="1:8" x14ac:dyDescent="0.25">
      <c r="H14" s="26" t="s">
        <v>18</v>
      </c>
    </row>
    <row r="15" spans="1:8" x14ac:dyDescent="0.25">
      <c r="H15" s="26" t="s">
        <v>19</v>
      </c>
    </row>
    <row r="16" spans="1:8" x14ac:dyDescent="0.25">
      <c r="H16" s="26" t="s">
        <v>20</v>
      </c>
    </row>
    <row r="17" spans="8:8" x14ac:dyDescent="0.25">
      <c r="H17" s="26" t="s">
        <v>21</v>
      </c>
    </row>
    <row r="18" spans="8:8" x14ac:dyDescent="0.25">
      <c r="H18" s="26" t="s">
        <v>22</v>
      </c>
    </row>
    <row r="19" spans="8:8" x14ac:dyDescent="0.25">
      <c r="H19" s="26" t="s">
        <v>23</v>
      </c>
    </row>
    <row r="20" spans="8:8" x14ac:dyDescent="0.25">
      <c r="H20" s="26" t="s">
        <v>24</v>
      </c>
    </row>
    <row r="21" spans="8:8" x14ac:dyDescent="0.25">
      <c r="H21" s="26" t="s">
        <v>25</v>
      </c>
    </row>
    <row r="22" spans="8:8" x14ac:dyDescent="0.25">
      <c r="H22" s="26" t="s">
        <v>26</v>
      </c>
    </row>
    <row r="23" spans="8:8" x14ac:dyDescent="0.25">
      <c r="H23" s="26" t="s">
        <v>27</v>
      </c>
    </row>
    <row r="24" spans="8:8" x14ac:dyDescent="0.25">
      <c r="H24" s="26" t="s">
        <v>159</v>
      </c>
    </row>
    <row r="25" spans="8:8" x14ac:dyDescent="0.25">
      <c r="H25" s="26" t="s">
        <v>160</v>
      </c>
    </row>
    <row r="26" spans="8:8" x14ac:dyDescent="0.25">
      <c r="H26" s="26" t="s">
        <v>28</v>
      </c>
    </row>
    <row r="27" spans="8:8" x14ac:dyDescent="0.25">
      <c r="H27" s="27" t="s">
        <v>29</v>
      </c>
    </row>
    <row r="28" spans="8:8" x14ac:dyDescent="0.25">
      <c r="H28" s="27" t="s">
        <v>30</v>
      </c>
    </row>
    <row r="29" spans="8:8" x14ac:dyDescent="0.25">
      <c r="H29" s="27" t="s">
        <v>31</v>
      </c>
    </row>
    <row r="30" spans="8:8" x14ac:dyDescent="0.25">
      <c r="H30" s="26" t="s">
        <v>32</v>
      </c>
    </row>
    <row r="31" spans="8:8" x14ac:dyDescent="0.25">
      <c r="H31" s="26" t="s">
        <v>33</v>
      </c>
    </row>
    <row r="32" spans="8:8" x14ac:dyDescent="0.25">
      <c r="H32" s="26" t="s">
        <v>34</v>
      </c>
    </row>
    <row r="33" spans="8:8" x14ac:dyDescent="0.25">
      <c r="H33" s="26" t="s">
        <v>35</v>
      </c>
    </row>
    <row r="34" spans="8:8" x14ac:dyDescent="0.25">
      <c r="H34" s="26" t="s">
        <v>36</v>
      </c>
    </row>
    <row r="35" spans="8:8" x14ac:dyDescent="0.25">
      <c r="H35" s="26" t="s">
        <v>37</v>
      </c>
    </row>
    <row r="36" spans="8:8" x14ac:dyDescent="0.25">
      <c r="H36" s="27" t="s">
        <v>38</v>
      </c>
    </row>
    <row r="37" spans="8:8" x14ac:dyDescent="0.25">
      <c r="H37" s="26" t="s">
        <v>39</v>
      </c>
    </row>
    <row r="38" spans="8:8" x14ac:dyDescent="0.25">
      <c r="H38" s="26" t="s">
        <v>40</v>
      </c>
    </row>
    <row r="39" spans="8:8" x14ac:dyDescent="0.25">
      <c r="H39" s="26" t="s">
        <v>41</v>
      </c>
    </row>
    <row r="40" spans="8:8" x14ac:dyDescent="0.25">
      <c r="H40" s="26" t="s">
        <v>42</v>
      </c>
    </row>
    <row r="41" spans="8:8" x14ac:dyDescent="0.25">
      <c r="H41" s="27" t="s">
        <v>43</v>
      </c>
    </row>
    <row r="42" spans="8:8" x14ac:dyDescent="0.25">
      <c r="H42" s="27" t="s">
        <v>44</v>
      </c>
    </row>
    <row r="43" spans="8:8" x14ac:dyDescent="0.25">
      <c r="H43" s="26" t="s">
        <v>45</v>
      </c>
    </row>
    <row r="44" spans="8:8" x14ac:dyDescent="0.25">
      <c r="H44" s="26" t="s">
        <v>46</v>
      </c>
    </row>
    <row r="45" spans="8:8" x14ac:dyDescent="0.25">
      <c r="H45" s="27" t="s">
        <v>47</v>
      </c>
    </row>
    <row r="46" spans="8:8" x14ac:dyDescent="0.25">
      <c r="H46" s="26" t="s">
        <v>48</v>
      </c>
    </row>
    <row r="47" spans="8:8" x14ac:dyDescent="0.25">
      <c r="H47" s="26" t="s">
        <v>49</v>
      </c>
    </row>
    <row r="48" spans="8:8" x14ac:dyDescent="0.25">
      <c r="H48" s="26" t="s">
        <v>50</v>
      </c>
    </row>
    <row r="49" spans="8:8" x14ac:dyDescent="0.25">
      <c r="H49" s="26" t="s">
        <v>51</v>
      </c>
    </row>
    <row r="53" spans="8:8" x14ac:dyDescent="0.25">
      <c r="H53" s="5"/>
    </row>
    <row r="54" spans="8:8" x14ac:dyDescent="0.25">
      <c r="H54" s="5"/>
    </row>
    <row r="55" spans="8:8" x14ac:dyDescent="0.25">
      <c r="H55" s="5"/>
    </row>
  </sheetData>
  <mergeCells count="1">
    <mergeCell ref="A2:C2"/>
  </mergeCells>
  <dataValidations xWindow="566" yWindow="303" count="1">
    <dataValidation type="list" allowBlank="1" showInputMessage="1" showErrorMessage="1" prompt="Выбрать название муниципалитета из списка" sqref="C6">
      <formula1>$H$6:$H$49</formula1>
    </dataValidation>
  </dataValidation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L20"/>
  <sheetViews>
    <sheetView topLeftCell="A19" workbookViewId="0">
      <selection activeCell="B8" sqref="B8"/>
    </sheetView>
  </sheetViews>
  <sheetFormatPr defaultRowHeight="15" x14ac:dyDescent="0.25"/>
  <cols>
    <col min="1" max="1" width="7.140625" style="3" customWidth="1"/>
    <col min="2" max="2" width="45.140625" customWidth="1"/>
    <col min="3" max="3" width="22.5703125" style="1" customWidth="1"/>
    <col min="4" max="4" width="22" style="1" customWidth="1"/>
    <col min="6" max="6" width="9.140625" customWidth="1"/>
    <col min="8" max="8" width="9.140625" customWidth="1"/>
    <col min="9" max="9" width="8" customWidth="1"/>
    <col min="10" max="10" width="8.5703125" customWidth="1"/>
  </cols>
  <sheetData>
    <row r="1" spans="1:4" ht="15.75" x14ac:dyDescent="0.25">
      <c r="D1" s="19" t="s">
        <v>467</v>
      </c>
    </row>
    <row r="2" spans="1:4" ht="20.25" x14ac:dyDescent="0.3">
      <c r="B2" s="28" t="s">
        <v>448</v>
      </c>
      <c r="D2" s="9"/>
    </row>
    <row r="3" spans="1:4" ht="18.75" customHeight="1" x14ac:dyDescent="0.25"/>
    <row r="4" spans="1:4" ht="30" thickBot="1" x14ac:dyDescent="0.3">
      <c r="B4" s="14" t="s">
        <v>52</v>
      </c>
      <c r="C4" s="6">
        <f>COUNTBLANK(C9:C20)</f>
        <v>0</v>
      </c>
    </row>
    <row r="5" spans="1:4" ht="31.5" customHeight="1" thickBot="1" x14ac:dyDescent="0.3">
      <c r="A5" s="101" t="s">
        <v>0</v>
      </c>
      <c r="B5" s="102" t="s">
        <v>236</v>
      </c>
      <c r="C5" s="102" t="s">
        <v>167</v>
      </c>
      <c r="D5" s="103" t="s">
        <v>54</v>
      </c>
    </row>
    <row r="6" spans="1:4" ht="31.5" customHeight="1" thickBot="1" x14ac:dyDescent="0.3">
      <c r="A6" s="104" t="s">
        <v>5</v>
      </c>
      <c r="B6" s="105" t="s">
        <v>449</v>
      </c>
      <c r="C6" s="106">
        <f>C7</f>
        <v>3</v>
      </c>
      <c r="D6" s="107" t="s">
        <v>14</v>
      </c>
    </row>
    <row r="7" spans="1:4" ht="51" customHeight="1" thickBot="1" x14ac:dyDescent="0.3">
      <c r="A7" s="104" t="s">
        <v>234</v>
      </c>
      <c r="B7" s="105" t="s">
        <v>235</v>
      </c>
      <c r="C7" s="106">
        <f>SUM(4*C8,C13,C15,C17,C19)/8</f>
        <v>3</v>
      </c>
      <c r="D7" s="237" t="s">
        <v>14</v>
      </c>
    </row>
    <row r="8" spans="1:4" ht="36.75" customHeight="1" x14ac:dyDescent="0.25">
      <c r="A8" s="64" t="s">
        <v>161</v>
      </c>
      <c r="B8" s="71" t="s">
        <v>237</v>
      </c>
      <c r="C8" s="65">
        <f>AVERAGE(C9:C12)</f>
        <v>3</v>
      </c>
      <c r="D8" s="66" t="s">
        <v>14</v>
      </c>
    </row>
    <row r="9" spans="1:4" ht="54" customHeight="1" x14ac:dyDescent="0.25">
      <c r="A9" s="67" t="s">
        <v>162</v>
      </c>
      <c r="B9" s="2" t="s">
        <v>1</v>
      </c>
      <c r="C9" s="8">
        <v>3</v>
      </c>
      <c r="D9" s="318" t="s">
        <v>55</v>
      </c>
    </row>
    <row r="10" spans="1:4" ht="35.25" customHeight="1" x14ac:dyDescent="0.25">
      <c r="A10" s="67" t="s">
        <v>163</v>
      </c>
      <c r="B10" s="2" t="s">
        <v>2</v>
      </c>
      <c r="C10" s="8">
        <v>3</v>
      </c>
      <c r="D10" s="318"/>
    </row>
    <row r="11" spans="1:4" ht="56.25" customHeight="1" x14ac:dyDescent="0.25">
      <c r="A11" s="67" t="s">
        <v>164</v>
      </c>
      <c r="B11" s="2" t="s">
        <v>3</v>
      </c>
      <c r="C11" s="8">
        <v>3</v>
      </c>
      <c r="D11" s="318"/>
    </row>
    <row r="12" spans="1:4" ht="120" customHeight="1" thickBot="1" x14ac:dyDescent="0.3">
      <c r="A12" s="68" t="s">
        <v>165</v>
      </c>
      <c r="B12" s="69" t="s">
        <v>6</v>
      </c>
      <c r="C12" s="70">
        <v>3</v>
      </c>
      <c r="D12" s="319"/>
    </row>
    <row r="13" spans="1:4" ht="51.75" customHeight="1" x14ac:dyDescent="0.25">
      <c r="A13" s="64" t="s">
        <v>176</v>
      </c>
      <c r="B13" s="71" t="s">
        <v>238</v>
      </c>
      <c r="C13" s="65">
        <f>AVERAGE(C14)</f>
        <v>3</v>
      </c>
      <c r="D13" s="66" t="s">
        <v>14</v>
      </c>
    </row>
    <row r="14" spans="1:4" ht="141" customHeight="1" thickBot="1" x14ac:dyDescent="0.3">
      <c r="A14" s="68" t="s">
        <v>166</v>
      </c>
      <c r="B14" s="72" t="s">
        <v>7</v>
      </c>
      <c r="C14" s="70">
        <v>3</v>
      </c>
      <c r="D14" s="73" t="s">
        <v>55</v>
      </c>
    </row>
    <row r="15" spans="1:4" ht="52.5" customHeight="1" x14ac:dyDescent="0.25">
      <c r="A15" s="64" t="s">
        <v>181</v>
      </c>
      <c r="B15" s="71" t="s">
        <v>239</v>
      </c>
      <c r="C15" s="65">
        <f>AVERAGE(C16)</f>
        <v>3</v>
      </c>
      <c r="D15" s="66" t="s">
        <v>14</v>
      </c>
    </row>
    <row r="16" spans="1:4" ht="189.75" customHeight="1" thickBot="1" x14ac:dyDescent="0.3">
      <c r="A16" s="68" t="s">
        <v>182</v>
      </c>
      <c r="B16" s="72" t="s">
        <v>8</v>
      </c>
      <c r="C16" s="70">
        <v>3</v>
      </c>
      <c r="D16" s="73" t="s">
        <v>55</v>
      </c>
    </row>
    <row r="17" spans="1:12" ht="50.25" customHeight="1" x14ac:dyDescent="0.25">
      <c r="A17" s="64" t="s">
        <v>183</v>
      </c>
      <c r="B17" s="71" t="s">
        <v>240</v>
      </c>
      <c r="C17" s="65">
        <f>AVERAGE(C18)</f>
        <v>3</v>
      </c>
      <c r="D17" s="66" t="s">
        <v>14</v>
      </c>
    </row>
    <row r="18" spans="1:12" ht="223.5" customHeight="1" thickBot="1" x14ac:dyDescent="0.3">
      <c r="A18" s="68" t="s">
        <v>184</v>
      </c>
      <c r="B18" s="72" t="s">
        <v>9</v>
      </c>
      <c r="C18" s="70">
        <v>3</v>
      </c>
      <c r="D18" s="73" t="s">
        <v>55</v>
      </c>
    </row>
    <row r="19" spans="1:12" ht="56.25" customHeight="1" x14ac:dyDescent="0.25">
      <c r="A19" s="64" t="s">
        <v>185</v>
      </c>
      <c r="B19" s="71" t="s">
        <v>241</v>
      </c>
      <c r="C19" s="65">
        <f>AVERAGE(C20)</f>
        <v>3</v>
      </c>
      <c r="D19" s="66" t="s">
        <v>14</v>
      </c>
    </row>
    <row r="20" spans="1:12" ht="141" customHeight="1" thickBot="1" x14ac:dyDescent="0.3">
      <c r="A20" s="68" t="s">
        <v>186</v>
      </c>
      <c r="B20" s="72" t="s">
        <v>10</v>
      </c>
      <c r="C20" s="70">
        <v>3</v>
      </c>
      <c r="D20" s="73" t="s">
        <v>55</v>
      </c>
      <c r="L20" s="7"/>
    </row>
  </sheetData>
  <sheetProtection algorithmName="SHA-512" hashValue="FYeMpGvPFgqt0yxkTuQG6SjVn5W3b0hpt0cu88jXC6gLhpr1SaNSRaat83aIM98aPJ5Od5Xezu8zoc36W5aUWw==" saltValue="D2SOcbM7HihKYPOkWLS2Gw==" spinCount="100000" sheet="1" objects="1" scenarios="1"/>
  <mergeCells count="1">
    <mergeCell ref="D9:D12"/>
  </mergeCells>
  <dataValidations xWindow="588" yWindow="794" count="3">
    <dataValidation allowBlank="1" showInputMessage="1" showErrorMessage="1" promptTitle="Это заголовок" prompt="Данное поле не заполняется" sqref="C19:D19 C7:D7 D15 D17 D8 D6"/>
    <dataValidation allowBlank="1" showInputMessage="1" showErrorMessage="1" promptTitle="Это заголовок" prompt="Данное поле не заполняетя" sqref="D13"/>
    <dataValidation type="list" allowBlank="1" showInputMessage="1" showErrorMessage="1" promptTitle="Критерии оценивания" prompt="0 - показатель не подтверждается;_x000a_1 - показатель скорее не подтверждается;_x000a_2 - показатель скорее подтверждается;_x000a_3 - показатель подтверждается" sqref="C18 C9:C12 C14 C16 C20">
      <formula1>"0, 1, 2, 3"</formula1>
    </dataValidation>
  </dataValidations>
  <pageMargins left="0.23622047244094491" right="0.23622047244094491" top="0.39370078740157483" bottom="0.3937007874015748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41"/>
  <sheetViews>
    <sheetView topLeftCell="A34" workbookViewId="0">
      <selection activeCell="C38" sqref="C38"/>
    </sheetView>
  </sheetViews>
  <sheetFormatPr defaultRowHeight="15" x14ac:dyDescent="0.25"/>
  <cols>
    <col min="1" max="1" width="10.140625" style="3" customWidth="1"/>
    <col min="2" max="2" width="45.42578125" customWidth="1"/>
    <col min="3" max="3" width="18" customWidth="1"/>
    <col min="4" max="4" width="19.7109375" customWidth="1"/>
    <col min="9" max="9" width="8.28515625" customWidth="1"/>
    <col min="10" max="10" width="10.140625" customWidth="1"/>
  </cols>
  <sheetData>
    <row r="1" spans="1:7" ht="15.75" x14ac:dyDescent="0.25">
      <c r="D1" s="141" t="s">
        <v>467</v>
      </c>
    </row>
    <row r="2" spans="1:7" ht="18.75" x14ac:dyDescent="0.3">
      <c r="A2" s="37" t="s">
        <v>450</v>
      </c>
      <c r="C2" s="1"/>
      <c r="D2" s="9"/>
    </row>
    <row r="3" spans="1:7" ht="14.25" customHeight="1" x14ac:dyDescent="0.3">
      <c r="A3" s="37"/>
      <c r="C3" s="1"/>
      <c r="D3" s="9"/>
    </row>
    <row r="4" spans="1:7" ht="39" customHeight="1" thickBot="1" x14ac:dyDescent="0.3">
      <c r="A4" s="15"/>
      <c r="B4" s="12" t="s">
        <v>52</v>
      </c>
      <c r="C4" s="6">
        <f>COUNTBLANK(C10:C41)</f>
        <v>0</v>
      </c>
      <c r="D4" s="16"/>
      <c r="G4" s="5"/>
    </row>
    <row r="5" spans="1:7" ht="49.5" customHeight="1" thickBot="1" x14ac:dyDescent="0.3">
      <c r="A5" s="89" t="s">
        <v>0</v>
      </c>
      <c r="B5" s="90" t="s">
        <v>168</v>
      </c>
      <c r="C5" s="90" t="s">
        <v>167</v>
      </c>
      <c r="D5" s="91" t="s">
        <v>54</v>
      </c>
    </row>
    <row r="6" spans="1:7" ht="37.5" customHeight="1" thickBot="1" x14ac:dyDescent="0.3">
      <c r="A6" s="89" t="s">
        <v>4</v>
      </c>
      <c r="B6" s="93" t="s">
        <v>451</v>
      </c>
      <c r="C6" s="94">
        <f>AVERAGE(C7,C33)</f>
        <v>2.708333333333333</v>
      </c>
      <c r="D6" s="50" t="s">
        <v>65</v>
      </c>
    </row>
    <row r="7" spans="1:7" ht="51.75" customHeight="1" thickBot="1" x14ac:dyDescent="0.3">
      <c r="A7" s="47" t="s">
        <v>169</v>
      </c>
      <c r="B7" s="98" t="s">
        <v>177</v>
      </c>
      <c r="C7" s="49">
        <f>AVERAGE(C8,C18)</f>
        <v>2.583333333333333</v>
      </c>
      <c r="D7" s="50" t="s">
        <v>65</v>
      </c>
    </row>
    <row r="8" spans="1:7" ht="36" customHeight="1" thickBot="1" x14ac:dyDescent="0.3">
      <c r="A8" s="47" t="s">
        <v>170</v>
      </c>
      <c r="B8" s="98" t="s">
        <v>175</v>
      </c>
      <c r="C8" s="49">
        <f>IF(AND(C9="нет",C15="нет"),"нет",AVERAGE(C9,C15))</f>
        <v>2.5</v>
      </c>
      <c r="D8" s="50" t="s">
        <v>65</v>
      </c>
    </row>
    <row r="9" spans="1:7" ht="45.75" customHeight="1" x14ac:dyDescent="0.25">
      <c r="A9" s="108" t="s">
        <v>187</v>
      </c>
      <c r="B9" s="109" t="s">
        <v>56</v>
      </c>
      <c r="C9" s="110">
        <f>IF(COUNTA(C10:C14)=0,"нет",AVERAGE(C10:C14))</f>
        <v>3</v>
      </c>
      <c r="D9" s="95" t="s">
        <v>65</v>
      </c>
    </row>
    <row r="10" spans="1:7" ht="39" customHeight="1" x14ac:dyDescent="0.25">
      <c r="A10" s="41" t="s">
        <v>188</v>
      </c>
      <c r="B10" s="11" t="s">
        <v>57</v>
      </c>
      <c r="C10" s="17">
        <v>3</v>
      </c>
      <c r="D10" s="325" t="s">
        <v>443</v>
      </c>
    </row>
    <row r="11" spans="1:7" ht="47.25" customHeight="1" x14ac:dyDescent="0.25">
      <c r="A11" s="41" t="s">
        <v>189</v>
      </c>
      <c r="B11" s="11" t="s">
        <v>58</v>
      </c>
      <c r="C11" s="17">
        <v>3</v>
      </c>
      <c r="D11" s="326"/>
    </row>
    <row r="12" spans="1:7" ht="39.75" customHeight="1" x14ac:dyDescent="0.25">
      <c r="A12" s="41" t="s">
        <v>190</v>
      </c>
      <c r="B12" s="11" t="s">
        <v>59</v>
      </c>
      <c r="C12" s="17">
        <v>3</v>
      </c>
      <c r="D12" s="326"/>
    </row>
    <row r="13" spans="1:7" ht="52.5" customHeight="1" x14ac:dyDescent="0.25">
      <c r="A13" s="41" t="s">
        <v>191</v>
      </c>
      <c r="B13" s="11" t="s">
        <v>60</v>
      </c>
      <c r="C13" s="17">
        <v>3</v>
      </c>
      <c r="D13" s="326"/>
    </row>
    <row r="14" spans="1:7" ht="37.5" customHeight="1" x14ac:dyDescent="0.25">
      <c r="A14" s="41" t="s">
        <v>192</v>
      </c>
      <c r="B14" s="11" t="s">
        <v>61</v>
      </c>
      <c r="C14" s="17">
        <v>3</v>
      </c>
      <c r="D14" s="327"/>
    </row>
    <row r="15" spans="1:7" ht="30.75" customHeight="1" x14ac:dyDescent="0.25">
      <c r="A15" s="74" t="s">
        <v>193</v>
      </c>
      <c r="B15" s="31" t="s">
        <v>62</v>
      </c>
      <c r="C15" s="34">
        <f>IF(COUNTA(C16:C17)=0,"нет",AVERAGE(C16:C17))</f>
        <v>2</v>
      </c>
      <c r="D15" s="75" t="s">
        <v>65</v>
      </c>
    </row>
    <row r="16" spans="1:7" ht="53.25" customHeight="1" x14ac:dyDescent="0.25">
      <c r="A16" s="76" t="s">
        <v>194</v>
      </c>
      <c r="B16" s="32" t="s">
        <v>63</v>
      </c>
      <c r="C16" s="33">
        <v>2</v>
      </c>
      <c r="D16" s="323" t="s">
        <v>444</v>
      </c>
    </row>
    <row r="17" spans="1:7" ht="101.25" customHeight="1" thickBot="1" x14ac:dyDescent="0.3">
      <c r="A17" s="77" t="s">
        <v>195</v>
      </c>
      <c r="B17" s="78" t="s">
        <v>64</v>
      </c>
      <c r="C17" s="79">
        <v>2</v>
      </c>
      <c r="D17" s="328"/>
      <c r="G17" s="116"/>
    </row>
    <row r="18" spans="1:7" ht="42" customHeight="1" thickBot="1" x14ac:dyDescent="0.3">
      <c r="A18" s="47" t="s">
        <v>171</v>
      </c>
      <c r="B18" s="98" t="s">
        <v>180</v>
      </c>
      <c r="C18" s="117">
        <f>SUM(10*C19,2*C30)/12</f>
        <v>2.6666666666666665</v>
      </c>
      <c r="D18" s="113" t="s">
        <v>77</v>
      </c>
    </row>
    <row r="19" spans="1:7" ht="47.25" x14ac:dyDescent="0.25">
      <c r="A19" s="111" t="s">
        <v>196</v>
      </c>
      <c r="B19" s="45" t="s">
        <v>56</v>
      </c>
      <c r="C19" s="83">
        <f>AVERAGE(C20:C29)</f>
        <v>2.8</v>
      </c>
      <c r="D19" s="112" t="s">
        <v>77</v>
      </c>
    </row>
    <row r="20" spans="1:7" ht="21" customHeight="1" x14ac:dyDescent="0.25">
      <c r="A20" s="41" t="s">
        <v>197</v>
      </c>
      <c r="B20" s="35" t="s">
        <v>66</v>
      </c>
      <c r="C20" s="17">
        <v>3</v>
      </c>
      <c r="D20" s="331" t="s">
        <v>55</v>
      </c>
    </row>
    <row r="21" spans="1:7" ht="18" customHeight="1" x14ac:dyDescent="0.25">
      <c r="A21" s="41" t="s">
        <v>198</v>
      </c>
      <c r="B21" s="35" t="s">
        <v>67</v>
      </c>
      <c r="C21" s="17">
        <v>3</v>
      </c>
      <c r="D21" s="331"/>
    </row>
    <row r="22" spans="1:7" ht="18.75" customHeight="1" x14ac:dyDescent="0.25">
      <c r="A22" s="41" t="s">
        <v>199</v>
      </c>
      <c r="B22" s="35" t="s">
        <v>68</v>
      </c>
      <c r="C22" s="17">
        <v>3</v>
      </c>
      <c r="D22" s="331"/>
    </row>
    <row r="23" spans="1:7" ht="31.5" x14ac:dyDescent="0.25">
      <c r="A23" s="41" t="s">
        <v>200</v>
      </c>
      <c r="B23" s="35" t="s">
        <v>69</v>
      </c>
      <c r="C23" s="17">
        <v>3</v>
      </c>
      <c r="D23" s="331"/>
    </row>
    <row r="24" spans="1:7" ht="18" customHeight="1" x14ac:dyDescent="0.25">
      <c r="A24" s="41" t="s">
        <v>201</v>
      </c>
      <c r="B24" s="35" t="s">
        <v>70</v>
      </c>
      <c r="C24" s="17">
        <v>3</v>
      </c>
      <c r="D24" s="331"/>
    </row>
    <row r="25" spans="1:7" ht="31.5" x14ac:dyDescent="0.25">
      <c r="A25" s="41" t="s">
        <v>202</v>
      </c>
      <c r="B25" s="35" t="s">
        <v>71</v>
      </c>
      <c r="C25" s="17">
        <v>3</v>
      </c>
      <c r="D25" s="331"/>
    </row>
    <row r="26" spans="1:7" ht="31.5" x14ac:dyDescent="0.25">
      <c r="A26" s="41" t="s">
        <v>203</v>
      </c>
      <c r="B26" s="35" t="s">
        <v>72</v>
      </c>
      <c r="C26" s="17">
        <v>2</v>
      </c>
      <c r="D26" s="331"/>
    </row>
    <row r="27" spans="1:7" ht="33" customHeight="1" x14ac:dyDescent="0.25">
      <c r="A27" s="41" t="s">
        <v>204</v>
      </c>
      <c r="B27" s="35" t="s">
        <v>73</v>
      </c>
      <c r="C27" s="17">
        <v>3</v>
      </c>
      <c r="D27" s="331"/>
    </row>
    <row r="28" spans="1:7" ht="31.5" x14ac:dyDescent="0.25">
      <c r="A28" s="41" t="s">
        <v>205</v>
      </c>
      <c r="B28" s="35" t="s">
        <v>74</v>
      </c>
      <c r="C28" s="17">
        <v>2</v>
      </c>
      <c r="D28" s="331"/>
    </row>
    <row r="29" spans="1:7" ht="31.5" x14ac:dyDescent="0.25">
      <c r="A29" s="41" t="s">
        <v>206</v>
      </c>
      <c r="B29" s="35" t="s">
        <v>75</v>
      </c>
      <c r="C29" s="17">
        <v>3</v>
      </c>
      <c r="D29" s="331"/>
    </row>
    <row r="30" spans="1:7" ht="31.5" x14ac:dyDescent="0.25">
      <c r="A30" s="80" t="s">
        <v>207</v>
      </c>
      <c r="B30" s="30" t="s">
        <v>62</v>
      </c>
      <c r="C30" s="4">
        <f>AVERAGE(C31:C32)</f>
        <v>2</v>
      </c>
      <c r="D30" s="81" t="s">
        <v>77</v>
      </c>
    </row>
    <row r="31" spans="1:7" ht="45.75" customHeight="1" x14ac:dyDescent="0.25">
      <c r="A31" s="41" t="s">
        <v>208</v>
      </c>
      <c r="B31" s="35" t="s">
        <v>63</v>
      </c>
      <c r="C31" s="17">
        <v>2</v>
      </c>
      <c r="D31" s="329" t="s">
        <v>55</v>
      </c>
    </row>
    <row r="32" spans="1:7" ht="70.5" customHeight="1" thickBot="1" x14ac:dyDescent="0.3">
      <c r="A32" s="42" t="s">
        <v>209</v>
      </c>
      <c r="B32" s="82" t="s">
        <v>64</v>
      </c>
      <c r="C32" s="63">
        <v>2</v>
      </c>
      <c r="D32" s="330"/>
    </row>
    <row r="33" spans="1:4" ht="33" customHeight="1" thickBot="1" x14ac:dyDescent="0.3">
      <c r="A33" s="47" t="s">
        <v>172</v>
      </c>
      <c r="B33" s="48" t="s">
        <v>178</v>
      </c>
      <c r="C33" s="49">
        <f>SUM(2*C34,4*C37)/6</f>
        <v>2.8333333333333335</v>
      </c>
      <c r="D33" s="113" t="s">
        <v>77</v>
      </c>
    </row>
    <row r="34" spans="1:4" ht="35.25" customHeight="1" x14ac:dyDescent="0.25">
      <c r="A34" s="108" t="s">
        <v>173</v>
      </c>
      <c r="B34" s="45" t="s">
        <v>242</v>
      </c>
      <c r="C34" s="114">
        <f>AVERAGE(C35:C36)</f>
        <v>3</v>
      </c>
      <c r="D34" s="115" t="s">
        <v>76</v>
      </c>
    </row>
    <row r="35" spans="1:4" ht="59.25" customHeight="1" x14ac:dyDescent="0.25">
      <c r="A35" s="76" t="s">
        <v>210</v>
      </c>
      <c r="B35" s="11" t="s">
        <v>78</v>
      </c>
      <c r="C35" s="17">
        <v>3</v>
      </c>
      <c r="D35" s="323" t="s">
        <v>55</v>
      </c>
    </row>
    <row r="36" spans="1:4" ht="55.5" customHeight="1" x14ac:dyDescent="0.25">
      <c r="A36" s="76" t="s">
        <v>211</v>
      </c>
      <c r="B36" s="11" t="s">
        <v>79</v>
      </c>
      <c r="C36" s="17">
        <v>3</v>
      </c>
      <c r="D36" s="324"/>
    </row>
    <row r="37" spans="1:4" ht="36" customHeight="1" x14ac:dyDescent="0.25">
      <c r="A37" s="74" t="s">
        <v>174</v>
      </c>
      <c r="B37" s="10" t="s">
        <v>243</v>
      </c>
      <c r="C37" s="36">
        <f>AVERAGE(C38:C41)</f>
        <v>2.75</v>
      </c>
      <c r="D37" s="84" t="s">
        <v>84</v>
      </c>
    </row>
    <row r="38" spans="1:4" ht="63" x14ac:dyDescent="0.25">
      <c r="A38" s="76" t="s">
        <v>212</v>
      </c>
      <c r="B38" s="11" t="s">
        <v>80</v>
      </c>
      <c r="C38" s="17">
        <v>2</v>
      </c>
      <c r="D38" s="320" t="s">
        <v>55</v>
      </c>
    </row>
    <row r="39" spans="1:4" ht="63" x14ac:dyDescent="0.25">
      <c r="A39" s="76" t="s">
        <v>213</v>
      </c>
      <c r="B39" s="11" t="s">
        <v>81</v>
      </c>
      <c r="C39" s="17">
        <v>3</v>
      </c>
      <c r="D39" s="321"/>
    </row>
    <row r="40" spans="1:4" ht="63" x14ac:dyDescent="0.25">
      <c r="A40" s="76" t="s">
        <v>214</v>
      </c>
      <c r="B40" s="11" t="s">
        <v>82</v>
      </c>
      <c r="C40" s="17">
        <v>3</v>
      </c>
      <c r="D40" s="321"/>
    </row>
    <row r="41" spans="1:4" ht="63.75" thickBot="1" x14ac:dyDescent="0.3">
      <c r="A41" s="77" t="s">
        <v>215</v>
      </c>
      <c r="B41" s="43" t="s">
        <v>83</v>
      </c>
      <c r="C41" s="63">
        <v>3</v>
      </c>
      <c r="D41" s="322"/>
    </row>
  </sheetData>
  <sheetProtection algorithmName="SHA-512" hashValue="KCbUUpaEIO6nZDpyVKQg9ImPqsZJ+YchdlNdhT+/qBKwZ1jfVQWX7Y0hgjU0eRZfWyt+wy9KzXvWtGUujhFQmg==" saltValue="wDi51Jb91kat5xuUhXuoOA==" spinCount="100000" sheet="1" objects="1" scenarios="1"/>
  <mergeCells count="6">
    <mergeCell ref="D38:D41"/>
    <mergeCell ref="D35:D36"/>
    <mergeCell ref="D10:D14"/>
    <mergeCell ref="D16:D17"/>
    <mergeCell ref="D31:D32"/>
    <mergeCell ref="D20:D29"/>
  </mergeCells>
  <dataValidations xWindow="606" yWindow="487" count="5">
    <dataValidation allowBlank="1" showInputMessage="1" showErrorMessage="1" promptTitle="Это заголовок" prompt="Данное поле не заполняется" sqref="D37 D15 D18:D19 D30 D33:D34 D6:D9"/>
    <dataValidation type="list" allowBlank="1" showInputMessage="1" showErrorMessage="1" promptTitle="Критерии оценивания" prompt="0 - показатель не подтверждается;_x000a_1 - показатель скорее не подтверждается;_x000a_2 - показатель скорее подтверждается;_x000a_3 - показатель подтверждается" sqref="C16:C17 C31:C32 C20:C29">
      <formula1>"0, 1, 2, 3"</formula1>
    </dataValidation>
    <dataValidation type="list" allowBlank="1" showInputMessage="1" showErrorMessage="1" promptTitle="Критерии для оценивания" prompt="0 - показатель не подтверждается;_x000a_1 - показатель скорее не подтверждается;_x000a_2 - показатель скорее подтверждается;_x000a_3 - показатель подтверждается" sqref="C35:C36 C38:C41">
      <formula1>"0, 1, 2, 3"</formula1>
    </dataValidation>
    <dataValidation type="list" allowBlank="1" showInputMessage="1" showErrorMessage="1" promptTitle="Критерии оценивания" prompt="0 - показатель не подтверждается;_x000a_1 - показатель скорее не подтверждается;_x000a_2 - показатель скорее подтверждается;_x000a_3 - показатель подтверждается" sqref="C11:C14">
      <formula1>"0, 1, 2, 3, нет"</formula1>
    </dataValidation>
    <dataValidation type="list" allowBlank="1" showInputMessage="1" showErrorMessage="1" promptTitle="Критерии оценивания" prompt="0 - показатель не подтверждается;_x000a_1 - показатель скорее не подтверждается;_x000a_2 - показатель скорее подтверждается;_x000a_3 - показатель подтверждается;_x000a_нет - показатель отсутствует._x000a_" sqref="C10">
      <formula1>"0, 1, 2, 3, нет"</formula1>
    </dataValidation>
  </dataValidations>
  <pageMargins left="0.25" right="0.25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52"/>
  <sheetViews>
    <sheetView topLeftCell="A49" workbookViewId="0">
      <selection activeCell="C43" sqref="C43"/>
    </sheetView>
  </sheetViews>
  <sheetFormatPr defaultRowHeight="15" x14ac:dyDescent="0.25"/>
  <cols>
    <col min="1" max="1" width="7.85546875" style="3" customWidth="1"/>
    <col min="2" max="2" width="49.140625" customWidth="1"/>
    <col min="3" max="3" width="18.85546875" customWidth="1"/>
    <col min="4" max="4" width="23.85546875" customWidth="1"/>
    <col min="10" max="10" width="11.5703125" customWidth="1"/>
  </cols>
  <sheetData>
    <row r="1" spans="1:7" ht="15.75" x14ac:dyDescent="0.25">
      <c r="D1" s="141" t="s">
        <v>467</v>
      </c>
    </row>
    <row r="2" spans="1:7" ht="20.25" x14ac:dyDescent="0.3">
      <c r="B2" s="28" t="s">
        <v>452</v>
      </c>
      <c r="C2" s="1"/>
      <c r="D2" s="9"/>
    </row>
    <row r="3" spans="1:7" ht="20.25" x14ac:dyDescent="0.3">
      <c r="B3" s="28"/>
      <c r="C3" s="1"/>
      <c r="D3" s="9"/>
    </row>
    <row r="4" spans="1:7" ht="32.25" thickBot="1" x14ac:dyDescent="0.3">
      <c r="A4" s="21"/>
      <c r="B4" s="13" t="s">
        <v>52</v>
      </c>
      <c r="C4" s="6">
        <f>COUNTBLANK(C9:C52)</f>
        <v>0</v>
      </c>
      <c r="D4" s="20"/>
    </row>
    <row r="5" spans="1:7" ht="16.5" thickBot="1" x14ac:dyDescent="0.3">
      <c r="A5" s="86" t="s">
        <v>0</v>
      </c>
      <c r="B5" s="87" t="s">
        <v>53</v>
      </c>
      <c r="C5" s="87" t="s">
        <v>11</v>
      </c>
      <c r="D5" s="88" t="s">
        <v>54</v>
      </c>
    </row>
    <row r="6" spans="1:7" ht="32.25" thickBot="1" x14ac:dyDescent="0.3">
      <c r="A6" s="92" t="s">
        <v>354</v>
      </c>
      <c r="B6" s="93" t="s">
        <v>452</v>
      </c>
      <c r="C6" s="94">
        <f>AVERAGE(C7,'Параметр 3 (кр.2)'!C6,'Параметр 3 (кр.3)'!C6,'Параметр 3 (кр.4)'!C6)</f>
        <v>2.8360988317238318</v>
      </c>
      <c r="D6" s="55" t="s">
        <v>65</v>
      </c>
    </row>
    <row r="7" spans="1:7" ht="32.25" thickBot="1" x14ac:dyDescent="0.3">
      <c r="A7" s="89" t="s">
        <v>216</v>
      </c>
      <c r="B7" s="93" t="s">
        <v>244</v>
      </c>
      <c r="C7" s="94">
        <f>SUM(12*C8,19*C21,11*C41)/42</f>
        <v>2.7857142857142856</v>
      </c>
      <c r="D7" s="55" t="s">
        <v>65</v>
      </c>
    </row>
    <row r="8" spans="1:7" ht="32.25" thickBot="1" x14ac:dyDescent="0.3">
      <c r="A8" s="52" t="s">
        <v>217</v>
      </c>
      <c r="B8" s="53" t="s">
        <v>257</v>
      </c>
      <c r="C8" s="54">
        <f>AVERAGE(C9:C20)</f>
        <v>2.75</v>
      </c>
      <c r="D8" s="55" t="s">
        <v>65</v>
      </c>
    </row>
    <row r="9" spans="1:7" ht="32.25" thickBot="1" x14ac:dyDescent="0.3">
      <c r="A9" s="85" t="s">
        <v>245</v>
      </c>
      <c r="B9" s="143" t="s">
        <v>85</v>
      </c>
      <c r="C9" s="17">
        <v>3</v>
      </c>
      <c r="D9" s="332" t="s">
        <v>97</v>
      </c>
      <c r="G9" s="23"/>
    </row>
    <row r="10" spans="1:7" ht="32.25" thickBot="1" x14ac:dyDescent="0.3">
      <c r="A10" s="85" t="s">
        <v>246</v>
      </c>
      <c r="B10" s="144" t="s">
        <v>86</v>
      </c>
      <c r="C10" s="17">
        <v>3</v>
      </c>
      <c r="D10" s="333"/>
    </row>
    <row r="11" spans="1:7" ht="48" thickBot="1" x14ac:dyDescent="0.3">
      <c r="A11" s="85" t="s">
        <v>247</v>
      </c>
      <c r="B11" s="144" t="s">
        <v>87</v>
      </c>
      <c r="C11" s="17">
        <v>2</v>
      </c>
      <c r="D11" s="333"/>
    </row>
    <row r="12" spans="1:7" ht="32.25" thickBot="1" x14ac:dyDescent="0.3">
      <c r="A12" s="85" t="s">
        <v>248</v>
      </c>
      <c r="B12" s="144" t="s">
        <v>88</v>
      </c>
      <c r="C12" s="17">
        <v>3</v>
      </c>
      <c r="D12" s="333"/>
    </row>
    <row r="13" spans="1:7" ht="16.5" thickBot="1" x14ac:dyDescent="0.3">
      <c r="A13" s="85" t="s">
        <v>249</v>
      </c>
      <c r="B13" s="144" t="s">
        <v>89</v>
      </c>
      <c r="C13" s="17">
        <v>3</v>
      </c>
      <c r="D13" s="333"/>
    </row>
    <row r="14" spans="1:7" ht="48" thickBot="1" x14ac:dyDescent="0.3">
      <c r="A14" s="85" t="s">
        <v>250</v>
      </c>
      <c r="B14" s="144" t="s">
        <v>90</v>
      </c>
      <c r="C14" s="17">
        <v>3</v>
      </c>
      <c r="D14" s="333"/>
    </row>
    <row r="15" spans="1:7" ht="63.75" thickBot="1" x14ac:dyDescent="0.3">
      <c r="A15" s="85" t="s">
        <v>251</v>
      </c>
      <c r="B15" s="144" t="s">
        <v>414</v>
      </c>
      <c r="C15" s="17">
        <v>3</v>
      </c>
      <c r="D15" s="333"/>
    </row>
    <row r="16" spans="1:7" ht="48" thickBot="1" x14ac:dyDescent="0.3">
      <c r="A16" s="85" t="s">
        <v>252</v>
      </c>
      <c r="B16" s="144" t="s">
        <v>415</v>
      </c>
      <c r="C16" s="17">
        <v>2</v>
      </c>
      <c r="D16" s="333"/>
    </row>
    <row r="17" spans="1:4" ht="32.25" thickBot="1" x14ac:dyDescent="0.3">
      <c r="A17" s="85" t="s">
        <v>253</v>
      </c>
      <c r="B17" s="144" t="s">
        <v>93</v>
      </c>
      <c r="C17" s="17">
        <v>3</v>
      </c>
      <c r="D17" s="333"/>
    </row>
    <row r="18" spans="1:4" ht="48" thickBot="1" x14ac:dyDescent="0.3">
      <c r="A18" s="85" t="s">
        <v>254</v>
      </c>
      <c r="B18" s="144" t="s">
        <v>94</v>
      </c>
      <c r="C18" s="17">
        <v>3</v>
      </c>
      <c r="D18" s="333"/>
    </row>
    <row r="19" spans="1:4" ht="33.75" customHeight="1" thickBot="1" x14ac:dyDescent="0.3">
      <c r="A19" s="85" t="s">
        <v>255</v>
      </c>
      <c r="B19" s="144" t="s">
        <v>95</v>
      </c>
      <c r="C19" s="17">
        <v>2</v>
      </c>
      <c r="D19" s="333"/>
    </row>
    <row r="20" spans="1:4" ht="36.75" customHeight="1" thickBot="1" x14ac:dyDescent="0.3">
      <c r="A20" s="85" t="s">
        <v>256</v>
      </c>
      <c r="B20" s="144" t="s">
        <v>96</v>
      </c>
      <c r="C20" s="63">
        <v>3</v>
      </c>
      <c r="D20" s="334"/>
    </row>
    <row r="21" spans="1:4" ht="36" customHeight="1" thickBot="1" x14ac:dyDescent="0.3">
      <c r="A21" s="52" t="s">
        <v>218</v>
      </c>
      <c r="B21" s="53" t="s">
        <v>277</v>
      </c>
      <c r="C21" s="54">
        <f>AVERAGE(C22:C40)</f>
        <v>2.6842105263157894</v>
      </c>
      <c r="D21" s="55" t="s">
        <v>65</v>
      </c>
    </row>
    <row r="22" spans="1:4" ht="31.5" customHeight="1" thickBot="1" x14ac:dyDescent="0.3">
      <c r="A22" s="41" t="s">
        <v>258</v>
      </c>
      <c r="B22" s="143" t="s">
        <v>416</v>
      </c>
      <c r="C22" s="17">
        <v>3</v>
      </c>
      <c r="D22" s="332" t="s">
        <v>97</v>
      </c>
    </row>
    <row r="23" spans="1:4" ht="40.5" customHeight="1" thickBot="1" x14ac:dyDescent="0.3">
      <c r="A23" s="41" t="s">
        <v>259</v>
      </c>
      <c r="B23" s="144" t="s">
        <v>417</v>
      </c>
      <c r="C23" s="17">
        <v>3</v>
      </c>
      <c r="D23" s="335"/>
    </row>
    <row r="24" spans="1:4" ht="96" customHeight="1" thickBot="1" x14ac:dyDescent="0.3">
      <c r="A24" s="41" t="s">
        <v>260</v>
      </c>
      <c r="B24" s="144" t="s">
        <v>418</v>
      </c>
      <c r="C24" s="17">
        <v>2</v>
      </c>
      <c r="D24" s="335"/>
    </row>
    <row r="25" spans="1:4" ht="54.75" customHeight="1" thickBot="1" x14ac:dyDescent="0.3">
      <c r="A25" s="41" t="s">
        <v>261</v>
      </c>
      <c r="B25" s="144" t="s">
        <v>419</v>
      </c>
      <c r="C25" s="17">
        <v>3</v>
      </c>
      <c r="D25" s="335"/>
    </row>
    <row r="26" spans="1:4" ht="105.75" customHeight="1" thickBot="1" x14ac:dyDescent="0.3">
      <c r="A26" s="41" t="s">
        <v>262</v>
      </c>
      <c r="B26" s="144" t="s">
        <v>420</v>
      </c>
      <c r="C26" s="17">
        <v>2</v>
      </c>
      <c r="D26" s="335"/>
    </row>
    <row r="27" spans="1:4" ht="54" customHeight="1" thickBot="1" x14ac:dyDescent="0.3">
      <c r="A27" s="41" t="s">
        <v>263</v>
      </c>
      <c r="B27" s="144" t="s">
        <v>421</v>
      </c>
      <c r="C27" s="17">
        <v>3</v>
      </c>
      <c r="D27" s="335"/>
    </row>
    <row r="28" spans="1:4" ht="54.75" customHeight="1" thickBot="1" x14ac:dyDescent="0.3">
      <c r="A28" s="41" t="s">
        <v>264</v>
      </c>
      <c r="B28" s="144" t="s">
        <v>422</v>
      </c>
      <c r="C28" s="17">
        <v>3</v>
      </c>
      <c r="D28" s="335"/>
    </row>
    <row r="29" spans="1:4" ht="51" customHeight="1" thickBot="1" x14ac:dyDescent="0.3">
      <c r="A29" s="41" t="s">
        <v>265</v>
      </c>
      <c r="B29" s="144" t="s">
        <v>104</v>
      </c>
      <c r="C29" s="17">
        <v>2</v>
      </c>
      <c r="D29" s="335"/>
    </row>
    <row r="30" spans="1:4" ht="57" customHeight="1" thickBot="1" x14ac:dyDescent="0.3">
      <c r="A30" s="41" t="s">
        <v>266</v>
      </c>
      <c r="B30" s="144" t="s">
        <v>105</v>
      </c>
      <c r="C30" s="17">
        <v>3</v>
      </c>
      <c r="D30" s="335"/>
    </row>
    <row r="31" spans="1:4" ht="39" customHeight="1" thickBot="1" x14ac:dyDescent="0.3">
      <c r="A31" s="41" t="s">
        <v>267</v>
      </c>
      <c r="B31" s="144" t="s">
        <v>106</v>
      </c>
      <c r="C31" s="17">
        <v>3</v>
      </c>
      <c r="D31" s="335"/>
    </row>
    <row r="32" spans="1:4" ht="72.75" customHeight="1" thickBot="1" x14ac:dyDescent="0.3">
      <c r="A32" s="41" t="s">
        <v>268</v>
      </c>
      <c r="B32" s="144" t="s">
        <v>107</v>
      </c>
      <c r="C32" s="17">
        <v>3</v>
      </c>
      <c r="D32" s="335"/>
    </row>
    <row r="33" spans="1:4" ht="39" customHeight="1" thickBot="1" x14ac:dyDescent="0.3">
      <c r="A33" s="41" t="s">
        <v>269</v>
      </c>
      <c r="B33" s="144" t="s">
        <v>108</v>
      </c>
      <c r="C33" s="17">
        <v>3</v>
      </c>
      <c r="D33" s="335"/>
    </row>
    <row r="34" spans="1:4" ht="42.75" customHeight="1" thickBot="1" x14ac:dyDescent="0.3">
      <c r="A34" s="41" t="s">
        <v>270</v>
      </c>
      <c r="B34" s="144" t="s">
        <v>109</v>
      </c>
      <c r="C34" s="17">
        <v>2</v>
      </c>
      <c r="D34" s="335"/>
    </row>
    <row r="35" spans="1:4" ht="36" customHeight="1" thickBot="1" x14ac:dyDescent="0.3">
      <c r="A35" s="41" t="s">
        <v>271</v>
      </c>
      <c r="B35" s="144" t="s">
        <v>110</v>
      </c>
      <c r="C35" s="17">
        <v>3</v>
      </c>
      <c r="D35" s="335"/>
    </row>
    <row r="36" spans="1:4" ht="62.25" customHeight="1" thickBot="1" x14ac:dyDescent="0.3">
      <c r="A36" s="41" t="s">
        <v>272</v>
      </c>
      <c r="B36" s="144" t="s">
        <v>423</v>
      </c>
      <c r="C36" s="17">
        <v>2</v>
      </c>
      <c r="D36" s="335"/>
    </row>
    <row r="37" spans="1:4" ht="40.5" customHeight="1" thickBot="1" x14ac:dyDescent="0.3">
      <c r="A37" s="41" t="s">
        <v>273</v>
      </c>
      <c r="B37" s="144" t="s">
        <v>112</v>
      </c>
      <c r="C37" s="17">
        <v>2</v>
      </c>
      <c r="D37" s="335"/>
    </row>
    <row r="38" spans="1:4" ht="45.75" customHeight="1" thickBot="1" x14ac:dyDescent="0.3">
      <c r="A38" s="41" t="s">
        <v>274</v>
      </c>
      <c r="B38" s="144" t="s">
        <v>113</v>
      </c>
      <c r="C38" s="17">
        <v>3</v>
      </c>
      <c r="D38" s="335"/>
    </row>
    <row r="39" spans="1:4" ht="63.75" customHeight="1" thickBot="1" x14ac:dyDescent="0.3">
      <c r="A39" s="41" t="s">
        <v>275</v>
      </c>
      <c r="B39" s="144" t="s">
        <v>424</v>
      </c>
      <c r="C39" s="17">
        <v>3</v>
      </c>
      <c r="D39" s="335"/>
    </row>
    <row r="40" spans="1:4" ht="43.5" customHeight="1" thickBot="1" x14ac:dyDescent="0.3">
      <c r="A40" s="41" t="s">
        <v>276</v>
      </c>
      <c r="B40" s="144" t="s">
        <v>115</v>
      </c>
      <c r="C40" s="63">
        <v>3</v>
      </c>
      <c r="D40" s="336"/>
    </row>
    <row r="41" spans="1:4" ht="36" customHeight="1" thickBot="1" x14ac:dyDescent="0.3">
      <c r="A41" s="52" t="s">
        <v>219</v>
      </c>
      <c r="B41" s="53" t="s">
        <v>389</v>
      </c>
      <c r="C41" s="54">
        <f>AVERAGE(C42:C52)</f>
        <v>3</v>
      </c>
      <c r="D41" s="55" t="s">
        <v>65</v>
      </c>
    </row>
    <row r="42" spans="1:4" ht="53.25" customHeight="1" thickBot="1" x14ac:dyDescent="0.3">
      <c r="A42" s="41" t="s">
        <v>278</v>
      </c>
      <c r="B42" s="143" t="s">
        <v>116</v>
      </c>
      <c r="C42" s="8">
        <v>3</v>
      </c>
      <c r="D42" s="337" t="s">
        <v>97</v>
      </c>
    </row>
    <row r="43" spans="1:4" ht="72" customHeight="1" thickBot="1" x14ac:dyDescent="0.3">
      <c r="A43" s="41" t="s">
        <v>279</v>
      </c>
      <c r="B43" s="144" t="s">
        <v>425</v>
      </c>
      <c r="C43" s="8">
        <v>3</v>
      </c>
      <c r="D43" s="335"/>
    </row>
    <row r="44" spans="1:4" ht="100.5" customHeight="1" thickBot="1" x14ac:dyDescent="0.3">
      <c r="A44" s="41" t="s">
        <v>280</v>
      </c>
      <c r="B44" s="144" t="s">
        <v>426</v>
      </c>
      <c r="C44" s="8">
        <v>3</v>
      </c>
      <c r="D44" s="335"/>
    </row>
    <row r="45" spans="1:4" ht="55.5" customHeight="1" thickBot="1" x14ac:dyDescent="0.3">
      <c r="A45" s="41" t="s">
        <v>281</v>
      </c>
      <c r="B45" s="144" t="s">
        <v>427</v>
      </c>
      <c r="C45" s="8">
        <v>3</v>
      </c>
      <c r="D45" s="335"/>
    </row>
    <row r="46" spans="1:4" ht="89.25" customHeight="1" thickBot="1" x14ac:dyDescent="0.3">
      <c r="A46" s="41" t="s">
        <v>282</v>
      </c>
      <c r="B46" s="144" t="s">
        <v>428</v>
      </c>
      <c r="C46" s="8">
        <v>3</v>
      </c>
      <c r="D46" s="335"/>
    </row>
    <row r="47" spans="1:4" ht="117" customHeight="1" thickBot="1" x14ac:dyDescent="0.3">
      <c r="A47" s="41" t="s">
        <v>283</v>
      </c>
      <c r="B47" s="144" t="s">
        <v>429</v>
      </c>
      <c r="C47" s="8">
        <v>3</v>
      </c>
      <c r="D47" s="335"/>
    </row>
    <row r="48" spans="1:4" ht="54" customHeight="1" thickBot="1" x14ac:dyDescent="0.3">
      <c r="A48" s="41" t="s">
        <v>284</v>
      </c>
      <c r="B48" s="144" t="s">
        <v>430</v>
      </c>
      <c r="C48" s="8">
        <v>3</v>
      </c>
      <c r="D48" s="335"/>
    </row>
    <row r="49" spans="1:4" ht="53.25" customHeight="1" thickBot="1" x14ac:dyDescent="0.3">
      <c r="A49" s="41" t="s">
        <v>285</v>
      </c>
      <c r="B49" s="144" t="s">
        <v>431</v>
      </c>
      <c r="C49" s="8">
        <v>3</v>
      </c>
      <c r="D49" s="335"/>
    </row>
    <row r="50" spans="1:4" ht="32.25" thickBot="1" x14ac:dyDescent="0.3">
      <c r="A50" s="41" t="s">
        <v>286</v>
      </c>
      <c r="B50" s="144" t="s">
        <v>121</v>
      </c>
      <c r="C50" s="8">
        <v>3</v>
      </c>
      <c r="D50" s="335"/>
    </row>
    <row r="51" spans="1:4" ht="81.75" customHeight="1" thickBot="1" x14ac:dyDescent="0.3">
      <c r="A51" s="41" t="s">
        <v>287</v>
      </c>
      <c r="B51" s="144" t="s">
        <v>432</v>
      </c>
      <c r="C51" s="8">
        <v>3</v>
      </c>
      <c r="D51" s="335"/>
    </row>
    <row r="52" spans="1:4" ht="111" customHeight="1" thickBot="1" x14ac:dyDescent="0.3">
      <c r="A52" s="41" t="s">
        <v>288</v>
      </c>
      <c r="B52" s="144" t="s">
        <v>123</v>
      </c>
      <c r="C52" s="8">
        <v>3</v>
      </c>
      <c r="D52" s="338"/>
    </row>
  </sheetData>
  <sheetProtection algorithmName="SHA-512" hashValue="3pAtLRJFriYe3c/jo9E2WtckeXYqy7GmYBsTyX9axqLfmBWXasu1kgsJ3treKuWLmQ22scjc+ZMuVSmar8Xcng==" saltValue="r4X6Dig5RtieiMgFuGuxXQ==" spinCount="100000" sheet="1" objects="1" scenarios="1"/>
  <mergeCells count="3">
    <mergeCell ref="D9:D20"/>
    <mergeCell ref="D22:D40"/>
    <mergeCell ref="D42:D52"/>
  </mergeCells>
  <dataValidations xWindow="565" yWindow="877" count="2">
    <dataValidation type="list" allowBlank="1" showInputMessage="1" showErrorMessage="1" promptTitle="Критерии оценивания" prompt="0 - показатель не подтверждается;_x000a_1 - показатель скорее не подтверждается;_x000a_2 - показатель скорее подтверждается;_x000a_3 - показатель подтверждается" sqref="C9:C20 C22:C40 C42:C52">
      <formula1>"0, 1, 2, 3"</formula1>
    </dataValidation>
    <dataValidation allowBlank="1" showInputMessage="1" showErrorMessage="1" promptTitle="Это заголовок" prompt="Данное поле не заполняется" sqref="D41 D21 D6:D8"/>
  </dataValidations>
  <pageMargins left="0.25" right="0.25" top="0.75" bottom="0.75" header="0.3" footer="0.3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23"/>
  <sheetViews>
    <sheetView topLeftCell="A16" workbookViewId="0">
      <selection activeCell="C21" sqref="C21"/>
    </sheetView>
  </sheetViews>
  <sheetFormatPr defaultRowHeight="15" x14ac:dyDescent="0.25"/>
  <cols>
    <col min="1" max="1" width="8" style="3" customWidth="1"/>
    <col min="2" max="2" width="47.42578125" customWidth="1"/>
    <col min="3" max="3" width="19.85546875" customWidth="1"/>
    <col min="4" max="4" width="20.7109375" customWidth="1"/>
    <col min="9" max="9" width="11.140625" customWidth="1"/>
  </cols>
  <sheetData>
    <row r="1" spans="1:7" ht="15.75" x14ac:dyDescent="0.25">
      <c r="D1" s="141" t="s">
        <v>467</v>
      </c>
    </row>
    <row r="2" spans="1:7" ht="20.25" x14ac:dyDescent="0.3">
      <c r="B2" s="28" t="s">
        <v>452</v>
      </c>
      <c r="C2" s="1"/>
      <c r="D2" s="9"/>
    </row>
    <row r="3" spans="1:7" ht="18.75" customHeight="1" x14ac:dyDescent="0.25">
      <c r="A3" s="18"/>
      <c r="B3" s="7"/>
      <c r="C3" s="19"/>
      <c r="D3" s="19"/>
      <c r="E3" s="16"/>
      <c r="F3" s="16"/>
      <c r="G3" s="5"/>
    </row>
    <row r="4" spans="1:7" ht="32.25" thickBot="1" x14ac:dyDescent="0.3">
      <c r="B4" s="22" t="s">
        <v>52</v>
      </c>
      <c r="C4" s="6">
        <f>COUNTBLANK(C8:C23)</f>
        <v>0</v>
      </c>
    </row>
    <row r="5" spans="1:7" ht="16.5" thickBot="1" x14ac:dyDescent="0.3">
      <c r="A5" s="97"/>
      <c r="B5" s="90" t="s">
        <v>53</v>
      </c>
      <c r="C5" s="90" t="s">
        <v>11</v>
      </c>
      <c r="D5" s="91" t="s">
        <v>54</v>
      </c>
    </row>
    <row r="6" spans="1:7" ht="32.25" thickBot="1" x14ac:dyDescent="0.3">
      <c r="A6" s="47" t="s">
        <v>220</v>
      </c>
      <c r="B6" s="98" t="s">
        <v>289</v>
      </c>
      <c r="C6" s="49">
        <f>SUM(9*C7,6*C17)/15</f>
        <v>2.8952380952380952</v>
      </c>
      <c r="D6" s="88"/>
    </row>
    <row r="7" spans="1:7" ht="32.25" thickBot="1" x14ac:dyDescent="0.3">
      <c r="A7" s="52" t="s">
        <v>221</v>
      </c>
      <c r="B7" s="53" t="s">
        <v>290</v>
      </c>
      <c r="C7" s="54">
        <f>AVERAGE(C8:C16)</f>
        <v>2.9365079365079363</v>
      </c>
      <c r="D7" s="55" t="s">
        <v>65</v>
      </c>
    </row>
    <row r="8" spans="1:7" ht="16.5" thickBot="1" x14ac:dyDescent="0.3">
      <c r="A8" s="41" t="s">
        <v>291</v>
      </c>
      <c r="B8" s="143" t="s">
        <v>124</v>
      </c>
      <c r="C8" s="258">
        <f>'Техн лист 1'!C8</f>
        <v>3</v>
      </c>
      <c r="D8" s="337" t="s">
        <v>55</v>
      </c>
    </row>
    <row r="9" spans="1:7" ht="32.25" thickBot="1" x14ac:dyDescent="0.3">
      <c r="A9" s="41" t="s">
        <v>292</v>
      </c>
      <c r="B9" s="144" t="s">
        <v>125</v>
      </c>
      <c r="C9" s="258">
        <f>'Техн лист 1'!C9</f>
        <v>3</v>
      </c>
      <c r="D9" s="335"/>
    </row>
    <row r="10" spans="1:7" ht="32.25" thickBot="1" x14ac:dyDescent="0.3">
      <c r="A10" s="41" t="s">
        <v>293</v>
      </c>
      <c r="B10" s="144" t="s">
        <v>126</v>
      </c>
      <c r="C10" s="258">
        <f>'Техн лист 1'!C10</f>
        <v>2.8571428571428572</v>
      </c>
      <c r="D10" s="335"/>
    </row>
    <row r="11" spans="1:7" ht="32.25" thickBot="1" x14ac:dyDescent="0.3">
      <c r="A11" s="41" t="s">
        <v>294</v>
      </c>
      <c r="B11" s="144" t="s">
        <v>127</v>
      </c>
      <c r="C11" s="258">
        <f>'Техн лист 1'!C11</f>
        <v>2.8571428571428572</v>
      </c>
      <c r="D11" s="335"/>
    </row>
    <row r="12" spans="1:7" ht="32.25" thickBot="1" x14ac:dyDescent="0.3">
      <c r="A12" s="41" t="s">
        <v>295</v>
      </c>
      <c r="B12" s="144" t="s">
        <v>128</v>
      </c>
      <c r="C12" s="258">
        <f>'Техн лист 1'!C12</f>
        <v>2.9285714285714284</v>
      </c>
      <c r="D12" s="335"/>
    </row>
    <row r="13" spans="1:7" ht="32.25" thickBot="1" x14ac:dyDescent="0.3">
      <c r="A13" s="41" t="s">
        <v>296</v>
      </c>
      <c r="B13" s="144" t="s">
        <v>129</v>
      </c>
      <c r="C13" s="258">
        <f>'Техн лист 1'!C13</f>
        <v>2.9285714285714284</v>
      </c>
      <c r="D13" s="335"/>
    </row>
    <row r="14" spans="1:7" ht="32.25" thickBot="1" x14ac:dyDescent="0.3">
      <c r="A14" s="41" t="s">
        <v>297</v>
      </c>
      <c r="B14" s="144" t="s">
        <v>130</v>
      </c>
      <c r="C14" s="258">
        <f>'Техн лист 1'!C14</f>
        <v>2.9285714285714284</v>
      </c>
      <c r="D14" s="335"/>
    </row>
    <row r="15" spans="1:7" ht="63.75" thickBot="1" x14ac:dyDescent="0.3">
      <c r="A15" s="41" t="s">
        <v>298</v>
      </c>
      <c r="B15" s="144" t="s">
        <v>131</v>
      </c>
      <c r="C15" s="258">
        <f>'Техн лист 1'!C15</f>
        <v>3</v>
      </c>
      <c r="D15" s="335"/>
    </row>
    <row r="16" spans="1:7" ht="32.25" thickBot="1" x14ac:dyDescent="0.3">
      <c r="A16" s="42" t="s">
        <v>299</v>
      </c>
      <c r="B16" s="144" t="s">
        <v>132</v>
      </c>
      <c r="C16" s="258">
        <f>'Техн лист 1'!C16</f>
        <v>2.9285714285714284</v>
      </c>
      <c r="D16" s="336"/>
    </row>
    <row r="17" spans="1:4" ht="32.25" thickBot="1" x14ac:dyDescent="0.3">
      <c r="A17" s="52" t="s">
        <v>222</v>
      </c>
      <c r="B17" s="53" t="s">
        <v>300</v>
      </c>
      <c r="C17" s="54">
        <f>AVERAGE(C18:C23)</f>
        <v>2.8333333333333335</v>
      </c>
      <c r="D17" s="55" t="s">
        <v>65</v>
      </c>
    </row>
    <row r="18" spans="1:4" ht="79.5" thickBot="1" x14ac:dyDescent="0.3">
      <c r="A18" s="41" t="s">
        <v>301</v>
      </c>
      <c r="B18" s="143" t="s">
        <v>133</v>
      </c>
      <c r="C18" s="17">
        <v>3</v>
      </c>
      <c r="D18" s="339" t="s">
        <v>55</v>
      </c>
    </row>
    <row r="19" spans="1:4" ht="48" thickBot="1" x14ac:dyDescent="0.3">
      <c r="A19" s="41" t="s">
        <v>302</v>
      </c>
      <c r="B19" s="144" t="s">
        <v>134</v>
      </c>
      <c r="C19" s="17">
        <v>2</v>
      </c>
      <c r="D19" s="339"/>
    </row>
    <row r="20" spans="1:4" ht="95.25" thickBot="1" x14ac:dyDescent="0.3">
      <c r="A20" s="41" t="s">
        <v>303</v>
      </c>
      <c r="B20" s="144" t="s">
        <v>135</v>
      </c>
      <c r="C20" s="17">
        <v>3</v>
      </c>
      <c r="D20" s="339"/>
    </row>
    <row r="21" spans="1:4" ht="48" thickBot="1" x14ac:dyDescent="0.3">
      <c r="A21" s="41" t="s">
        <v>304</v>
      </c>
      <c r="B21" s="144" t="s">
        <v>136</v>
      </c>
      <c r="C21" s="17">
        <v>3</v>
      </c>
      <c r="D21" s="339"/>
    </row>
    <row r="22" spans="1:4" ht="32.25" thickBot="1" x14ac:dyDescent="0.3">
      <c r="A22" s="41" t="s">
        <v>305</v>
      </c>
      <c r="B22" s="144" t="s">
        <v>137</v>
      </c>
      <c r="C22" s="17">
        <v>3</v>
      </c>
      <c r="D22" s="339"/>
    </row>
    <row r="23" spans="1:4" ht="32.25" thickBot="1" x14ac:dyDescent="0.3">
      <c r="A23" s="42" t="s">
        <v>306</v>
      </c>
      <c r="B23" s="145" t="s">
        <v>138</v>
      </c>
      <c r="C23" s="17">
        <v>3</v>
      </c>
      <c r="D23" s="340"/>
    </row>
  </sheetData>
  <sheetProtection algorithmName="SHA-512" hashValue="51Vi3bL6OuKFNWwTV1Fh9+eB5bnQEQhrvG+Pvh2cB2shjyN3qt7UL6ECYCuCjh5558a6cSETHwFhNekqMay78w==" saltValue="g+IqLqQxE4eVoepL3isQGw==" spinCount="100000" sheet="1" objects="1" scenarios="1"/>
  <mergeCells count="2">
    <mergeCell ref="D8:D16"/>
    <mergeCell ref="D18:D23"/>
  </mergeCells>
  <dataValidations xWindow="565" yWindow="827" count="2">
    <dataValidation type="list" allowBlank="1" showInputMessage="1" showErrorMessage="1" promptTitle="Критерии оценивания" prompt="0 - показатель не подтверждается;_x000a_1 - показатель скорее не подтверждается;_x000a_2 - показатель скорее подтверждается;_x000a_3 - показатель подтверждается" sqref="C18:C23">
      <formula1>"0, 1, 2, 3"</formula1>
    </dataValidation>
    <dataValidation allowBlank="1" showInputMessage="1" showErrorMessage="1" promptTitle="Это заголовок" prompt="Данное поле не заполняется" sqref="D7 D17"/>
  </dataValidation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FO16"/>
  <sheetViews>
    <sheetView topLeftCell="C4" workbookViewId="0">
      <selection activeCell="S17" sqref="S17"/>
    </sheetView>
  </sheetViews>
  <sheetFormatPr defaultRowHeight="15" x14ac:dyDescent="0.25"/>
  <cols>
    <col min="1" max="1" width="8" style="3" customWidth="1"/>
    <col min="2" max="2" width="47.42578125" customWidth="1"/>
    <col min="3" max="3" width="19.85546875" customWidth="1"/>
    <col min="4" max="4" width="20.7109375" customWidth="1"/>
    <col min="5" max="5" width="3.28515625" customWidth="1"/>
    <col min="6" max="6" width="13.7109375" style="242" customWidth="1"/>
    <col min="7" max="847" width="9.140625" style="242"/>
  </cols>
  <sheetData>
    <row r="1" spans="1:105" ht="30" x14ac:dyDescent="0.25">
      <c r="D1" s="141" t="s">
        <v>467</v>
      </c>
      <c r="F1" s="253" t="s">
        <v>453</v>
      </c>
    </row>
    <row r="2" spans="1:105" ht="20.25" x14ac:dyDescent="0.3">
      <c r="B2" s="28" t="s">
        <v>452</v>
      </c>
      <c r="C2" s="1"/>
      <c r="D2" s="9"/>
    </row>
    <row r="3" spans="1:105" ht="15.75" x14ac:dyDescent="0.25">
      <c r="A3" s="18"/>
      <c r="B3" s="7"/>
      <c r="C3" s="19"/>
      <c r="D3" s="19"/>
    </row>
    <row r="4" spans="1:105" ht="32.25" thickBot="1" x14ac:dyDescent="0.3">
      <c r="B4" s="22" t="s">
        <v>52</v>
      </c>
      <c r="C4" s="6">
        <f>COUNTBLANK(C8:C16)</f>
        <v>0</v>
      </c>
      <c r="F4" s="254" t="s">
        <v>468</v>
      </c>
      <c r="G4" s="254" t="s">
        <v>469</v>
      </c>
      <c r="H4" s="254" t="s">
        <v>470</v>
      </c>
      <c r="I4" s="254" t="s">
        <v>471</v>
      </c>
      <c r="J4" s="254" t="s">
        <v>472</v>
      </c>
      <c r="K4" s="254" t="s">
        <v>473</v>
      </c>
      <c r="L4" s="254" t="s">
        <v>474</v>
      </c>
      <c r="M4" s="254" t="s">
        <v>475</v>
      </c>
      <c r="N4" s="254" t="s">
        <v>476</v>
      </c>
      <c r="O4" s="254" t="s">
        <v>477</v>
      </c>
      <c r="P4" s="254" t="s">
        <v>478</v>
      </c>
      <c r="Q4" s="254" t="s">
        <v>479</v>
      </c>
      <c r="R4" s="254" t="s">
        <v>480</v>
      </c>
      <c r="S4" s="254" t="s">
        <v>481</v>
      </c>
      <c r="T4" s="254" t="s">
        <v>482</v>
      </c>
      <c r="U4" s="254" t="s">
        <v>483</v>
      </c>
      <c r="V4" s="254" t="s">
        <v>484</v>
      </c>
      <c r="W4" s="254" t="s">
        <v>485</v>
      </c>
      <c r="X4" s="254" t="s">
        <v>486</v>
      </c>
      <c r="Y4" s="254" t="s">
        <v>487</v>
      </c>
      <c r="Z4" s="254" t="s">
        <v>488</v>
      </c>
      <c r="AA4" s="254" t="s">
        <v>489</v>
      </c>
      <c r="AB4" s="254" t="s">
        <v>490</v>
      </c>
      <c r="AC4" s="254" t="s">
        <v>491</v>
      </c>
      <c r="AD4" s="254" t="s">
        <v>492</v>
      </c>
      <c r="AE4" s="254" t="s">
        <v>493</v>
      </c>
      <c r="AF4" s="254" t="s">
        <v>494</v>
      </c>
      <c r="AG4" s="254" t="s">
        <v>495</v>
      </c>
      <c r="AH4" s="254" t="s">
        <v>496</v>
      </c>
      <c r="AI4" s="254" t="s">
        <v>497</v>
      </c>
      <c r="AJ4" s="254" t="s">
        <v>498</v>
      </c>
      <c r="AK4" s="254" t="s">
        <v>499</v>
      </c>
      <c r="AL4" s="254" t="s">
        <v>500</v>
      </c>
      <c r="AM4" s="254" t="s">
        <v>501</v>
      </c>
      <c r="AN4" s="254" t="s">
        <v>502</v>
      </c>
      <c r="AO4" s="254" t="s">
        <v>503</v>
      </c>
      <c r="AP4" s="254" t="s">
        <v>504</v>
      </c>
      <c r="AQ4" s="254" t="s">
        <v>505</v>
      </c>
      <c r="AR4" s="254" t="s">
        <v>506</v>
      </c>
      <c r="AS4" s="254" t="s">
        <v>507</v>
      </c>
      <c r="AT4" s="254" t="s">
        <v>508</v>
      </c>
      <c r="AU4" s="254" t="s">
        <v>509</v>
      </c>
      <c r="AV4" s="254" t="s">
        <v>510</v>
      </c>
      <c r="AW4" s="254" t="s">
        <v>511</v>
      </c>
      <c r="AX4" s="254" t="s">
        <v>512</v>
      </c>
      <c r="AY4" s="254" t="s">
        <v>513</v>
      </c>
      <c r="AZ4" s="254" t="s">
        <v>514</v>
      </c>
      <c r="BA4" s="254" t="s">
        <v>515</v>
      </c>
      <c r="BB4" s="254" t="s">
        <v>516</v>
      </c>
      <c r="BC4" s="254" t="s">
        <v>517</v>
      </c>
      <c r="BD4" s="254" t="s">
        <v>518</v>
      </c>
      <c r="BE4" s="254" t="s">
        <v>519</v>
      </c>
      <c r="BF4" s="254" t="s">
        <v>520</v>
      </c>
      <c r="BG4" s="254" t="s">
        <v>521</v>
      </c>
      <c r="BH4" s="254" t="s">
        <v>522</v>
      </c>
      <c r="BI4" s="254" t="s">
        <v>523</v>
      </c>
      <c r="BJ4" s="254" t="s">
        <v>524</v>
      </c>
      <c r="BK4" s="254" t="s">
        <v>525</v>
      </c>
      <c r="BL4" s="254" t="s">
        <v>526</v>
      </c>
      <c r="BM4" s="254" t="s">
        <v>527</v>
      </c>
      <c r="BN4" s="254" t="s">
        <v>528</v>
      </c>
      <c r="BO4" s="254" t="s">
        <v>529</v>
      </c>
      <c r="BP4" s="254" t="s">
        <v>530</v>
      </c>
      <c r="BQ4" s="254" t="s">
        <v>531</v>
      </c>
      <c r="BR4" s="254" t="s">
        <v>532</v>
      </c>
      <c r="BS4" s="254" t="s">
        <v>533</v>
      </c>
      <c r="BT4" s="254" t="s">
        <v>534</v>
      </c>
      <c r="BU4" s="254" t="s">
        <v>535</v>
      </c>
      <c r="BV4" s="254" t="s">
        <v>536</v>
      </c>
      <c r="BW4" s="254" t="s">
        <v>537</v>
      </c>
      <c r="BX4" s="254" t="s">
        <v>538</v>
      </c>
      <c r="BY4" s="254" t="s">
        <v>539</v>
      </c>
      <c r="BZ4" s="254" t="s">
        <v>540</v>
      </c>
      <c r="CA4" s="254" t="s">
        <v>541</v>
      </c>
      <c r="CB4" s="254" t="s">
        <v>542</v>
      </c>
      <c r="CC4" s="254" t="s">
        <v>543</v>
      </c>
      <c r="CD4" s="254" t="s">
        <v>544</v>
      </c>
      <c r="CE4" s="254" t="s">
        <v>545</v>
      </c>
      <c r="CF4" s="254" t="s">
        <v>546</v>
      </c>
      <c r="CG4" s="254" t="s">
        <v>547</v>
      </c>
      <c r="CH4" s="254" t="s">
        <v>548</v>
      </c>
      <c r="CI4" s="254" t="s">
        <v>549</v>
      </c>
      <c r="CJ4" s="254" t="s">
        <v>550</v>
      </c>
      <c r="CK4" s="254" t="s">
        <v>551</v>
      </c>
      <c r="CL4" s="254" t="s">
        <v>552</v>
      </c>
      <c r="CM4" s="254" t="s">
        <v>553</v>
      </c>
      <c r="CN4" s="254" t="s">
        <v>554</v>
      </c>
      <c r="CO4" s="254" t="s">
        <v>555</v>
      </c>
      <c r="CP4" s="254" t="s">
        <v>556</v>
      </c>
      <c r="CQ4" s="254" t="s">
        <v>557</v>
      </c>
      <c r="CR4" s="254" t="s">
        <v>558</v>
      </c>
      <c r="CS4" s="254" t="s">
        <v>559</v>
      </c>
      <c r="CT4" s="254" t="s">
        <v>560</v>
      </c>
      <c r="CU4" s="254" t="s">
        <v>561</v>
      </c>
      <c r="CV4" s="254" t="s">
        <v>562</v>
      </c>
      <c r="CW4" s="254" t="s">
        <v>563</v>
      </c>
      <c r="CX4" s="254" t="s">
        <v>564</v>
      </c>
      <c r="CY4" s="254" t="s">
        <v>565</v>
      </c>
      <c r="CZ4" s="254" t="s">
        <v>566</v>
      </c>
      <c r="DA4" s="254" t="s">
        <v>567</v>
      </c>
    </row>
    <row r="5" spans="1:105" ht="16.5" thickBot="1" x14ac:dyDescent="0.3">
      <c r="A5" s="97"/>
      <c r="B5" s="90" t="s">
        <v>53</v>
      </c>
      <c r="C5" s="90" t="s">
        <v>11</v>
      </c>
      <c r="D5" s="91" t="s">
        <v>54</v>
      </c>
    </row>
    <row r="6" spans="1:105" ht="32.25" thickBot="1" x14ac:dyDescent="0.3">
      <c r="A6" s="47" t="s">
        <v>220</v>
      </c>
      <c r="B6" s="98" t="s">
        <v>289</v>
      </c>
      <c r="C6" s="49"/>
      <c r="D6" s="88"/>
    </row>
    <row r="7" spans="1:105" ht="32.25" thickBot="1" x14ac:dyDescent="0.3">
      <c r="A7" s="52" t="s">
        <v>221</v>
      </c>
      <c r="B7" s="53" t="s">
        <v>290</v>
      </c>
      <c r="C7" s="54"/>
      <c r="D7" s="55" t="s">
        <v>65</v>
      </c>
    </row>
    <row r="8" spans="1:105" ht="16.5" thickBot="1" x14ac:dyDescent="0.3">
      <c r="A8" s="41" t="s">
        <v>291</v>
      </c>
      <c r="B8" s="143" t="s">
        <v>124</v>
      </c>
      <c r="C8" s="258">
        <f>AVERAGE(F8:ONE8)</f>
        <v>3</v>
      </c>
      <c r="D8" s="337" t="s">
        <v>55</v>
      </c>
      <c r="F8" s="242">
        <v>3</v>
      </c>
      <c r="G8" s="242">
        <v>3</v>
      </c>
      <c r="H8" s="242">
        <v>3</v>
      </c>
      <c r="I8" s="242">
        <v>3</v>
      </c>
      <c r="J8" s="242">
        <v>3</v>
      </c>
      <c r="K8" s="242">
        <v>3</v>
      </c>
      <c r="L8" s="242">
        <v>3</v>
      </c>
      <c r="M8" s="242">
        <v>3</v>
      </c>
      <c r="N8" s="242">
        <v>3</v>
      </c>
      <c r="O8" s="242">
        <v>3</v>
      </c>
      <c r="P8" s="242">
        <v>3</v>
      </c>
      <c r="Q8" s="242">
        <v>3</v>
      </c>
      <c r="R8" s="242">
        <v>3</v>
      </c>
      <c r="S8" s="242">
        <v>3</v>
      </c>
    </row>
    <row r="9" spans="1:105" ht="32.25" thickBot="1" x14ac:dyDescent="0.3">
      <c r="A9" s="41" t="s">
        <v>292</v>
      </c>
      <c r="B9" s="144" t="s">
        <v>125</v>
      </c>
      <c r="C9" s="258">
        <f t="shared" ref="C9:C16" si="0">AVERAGE(F9:ONE9)</f>
        <v>3</v>
      </c>
      <c r="D9" s="335"/>
      <c r="F9" s="242">
        <v>3</v>
      </c>
      <c r="G9" s="242">
        <v>3</v>
      </c>
      <c r="H9" s="242">
        <v>3</v>
      </c>
      <c r="I9" s="242">
        <v>3</v>
      </c>
      <c r="J9" s="242">
        <v>3</v>
      </c>
      <c r="K9" s="242">
        <v>3</v>
      </c>
      <c r="L9" s="242">
        <v>3</v>
      </c>
      <c r="M9" s="242">
        <v>3</v>
      </c>
      <c r="N9" s="242">
        <v>3</v>
      </c>
      <c r="O9" s="242">
        <v>3</v>
      </c>
      <c r="P9" s="242">
        <v>3</v>
      </c>
      <c r="Q9" s="242">
        <v>3</v>
      </c>
      <c r="R9" s="242">
        <v>3</v>
      </c>
      <c r="S9" s="242">
        <v>3</v>
      </c>
    </row>
    <row r="10" spans="1:105" ht="32.25" thickBot="1" x14ac:dyDescent="0.3">
      <c r="A10" s="41" t="s">
        <v>293</v>
      </c>
      <c r="B10" s="144" t="s">
        <v>126</v>
      </c>
      <c r="C10" s="258">
        <f t="shared" si="0"/>
        <v>2.8571428571428572</v>
      </c>
      <c r="D10" s="335"/>
      <c r="F10" s="242">
        <v>3</v>
      </c>
      <c r="G10" s="242">
        <v>3</v>
      </c>
      <c r="H10" s="242">
        <v>2</v>
      </c>
      <c r="I10" s="242">
        <v>3</v>
      </c>
      <c r="J10" s="242">
        <v>3</v>
      </c>
      <c r="K10" s="242">
        <v>3</v>
      </c>
      <c r="L10" s="242">
        <v>3</v>
      </c>
      <c r="M10" s="242">
        <v>3</v>
      </c>
      <c r="N10" s="242">
        <v>3</v>
      </c>
      <c r="O10" s="242">
        <v>3</v>
      </c>
      <c r="P10" s="242">
        <v>3</v>
      </c>
      <c r="Q10" s="242">
        <v>3</v>
      </c>
      <c r="R10" s="242">
        <v>3</v>
      </c>
      <c r="S10" s="242">
        <v>2</v>
      </c>
    </row>
    <row r="11" spans="1:105" ht="32.25" thickBot="1" x14ac:dyDescent="0.3">
      <c r="A11" s="41" t="s">
        <v>294</v>
      </c>
      <c r="B11" s="144" t="s">
        <v>127</v>
      </c>
      <c r="C11" s="258">
        <f t="shared" si="0"/>
        <v>2.8571428571428572</v>
      </c>
      <c r="D11" s="335"/>
      <c r="F11" s="242">
        <v>3</v>
      </c>
      <c r="G11" s="242">
        <v>3</v>
      </c>
      <c r="H11" s="242">
        <v>2</v>
      </c>
      <c r="I11" s="242">
        <v>2</v>
      </c>
      <c r="J11" s="242">
        <v>3</v>
      </c>
      <c r="K11" s="242">
        <v>3</v>
      </c>
      <c r="L11" s="242">
        <v>3</v>
      </c>
      <c r="M11" s="242">
        <v>3</v>
      </c>
      <c r="N11" s="242">
        <v>3</v>
      </c>
      <c r="O11" s="242">
        <v>3</v>
      </c>
      <c r="P11" s="242">
        <v>3</v>
      </c>
      <c r="Q11" s="242">
        <v>3</v>
      </c>
      <c r="R11" s="242">
        <v>3</v>
      </c>
      <c r="S11" s="242">
        <v>3</v>
      </c>
    </row>
    <row r="12" spans="1:105" ht="32.25" thickBot="1" x14ac:dyDescent="0.3">
      <c r="A12" s="41" t="s">
        <v>295</v>
      </c>
      <c r="B12" s="144" t="s">
        <v>128</v>
      </c>
      <c r="C12" s="258">
        <f t="shared" si="0"/>
        <v>2.9285714285714284</v>
      </c>
      <c r="D12" s="335"/>
      <c r="F12" s="242">
        <v>3</v>
      </c>
      <c r="G12" s="242">
        <v>3</v>
      </c>
      <c r="H12" s="242">
        <v>3</v>
      </c>
      <c r="I12" s="242">
        <v>3</v>
      </c>
      <c r="J12" s="242">
        <v>3</v>
      </c>
      <c r="K12" s="242">
        <v>3</v>
      </c>
      <c r="L12" s="242">
        <v>3</v>
      </c>
      <c r="M12" s="242">
        <v>3</v>
      </c>
      <c r="N12" s="242">
        <v>3</v>
      </c>
      <c r="O12" s="242">
        <v>3</v>
      </c>
      <c r="P12" s="242">
        <v>3</v>
      </c>
      <c r="Q12" s="242">
        <v>2</v>
      </c>
      <c r="R12" s="242">
        <v>3</v>
      </c>
      <c r="S12" s="242">
        <v>3</v>
      </c>
    </row>
    <row r="13" spans="1:105" ht="32.25" thickBot="1" x14ac:dyDescent="0.3">
      <c r="A13" s="41" t="s">
        <v>296</v>
      </c>
      <c r="B13" s="144" t="s">
        <v>129</v>
      </c>
      <c r="C13" s="258">
        <f t="shared" si="0"/>
        <v>2.9285714285714284</v>
      </c>
      <c r="D13" s="335"/>
      <c r="F13" s="242">
        <v>3</v>
      </c>
      <c r="G13" s="242">
        <v>3</v>
      </c>
      <c r="H13" s="242">
        <v>3</v>
      </c>
      <c r="I13" s="242">
        <v>3</v>
      </c>
      <c r="J13" s="242">
        <v>3</v>
      </c>
      <c r="K13" s="242">
        <v>3</v>
      </c>
      <c r="L13" s="242">
        <v>3</v>
      </c>
      <c r="M13" s="242">
        <v>3</v>
      </c>
      <c r="N13" s="242">
        <v>3</v>
      </c>
      <c r="O13" s="242">
        <v>3</v>
      </c>
      <c r="P13" s="242">
        <v>3</v>
      </c>
      <c r="Q13" s="242">
        <v>3</v>
      </c>
      <c r="R13" s="242">
        <v>2</v>
      </c>
      <c r="S13" s="242">
        <v>3</v>
      </c>
    </row>
    <row r="14" spans="1:105" ht="32.25" thickBot="1" x14ac:dyDescent="0.3">
      <c r="A14" s="41" t="s">
        <v>297</v>
      </c>
      <c r="B14" s="144" t="s">
        <v>130</v>
      </c>
      <c r="C14" s="258">
        <f t="shared" si="0"/>
        <v>2.9285714285714284</v>
      </c>
      <c r="D14" s="335"/>
      <c r="F14" s="242">
        <v>3</v>
      </c>
      <c r="G14" s="242">
        <v>3</v>
      </c>
      <c r="H14" s="242">
        <v>2</v>
      </c>
      <c r="I14" s="242">
        <v>3</v>
      </c>
      <c r="J14" s="242">
        <v>3</v>
      </c>
      <c r="K14" s="242">
        <v>3</v>
      </c>
      <c r="L14" s="242">
        <v>3</v>
      </c>
      <c r="M14" s="242">
        <v>3</v>
      </c>
      <c r="N14" s="242">
        <v>3</v>
      </c>
      <c r="O14" s="242">
        <v>3</v>
      </c>
      <c r="P14" s="242">
        <v>3</v>
      </c>
      <c r="Q14" s="242">
        <v>3</v>
      </c>
      <c r="R14" s="242">
        <v>3</v>
      </c>
      <c r="S14" s="242">
        <v>3</v>
      </c>
    </row>
    <row r="15" spans="1:105" ht="63.75" thickBot="1" x14ac:dyDescent="0.3">
      <c r="A15" s="41" t="s">
        <v>298</v>
      </c>
      <c r="B15" s="144" t="s">
        <v>131</v>
      </c>
      <c r="C15" s="258">
        <f t="shared" si="0"/>
        <v>3</v>
      </c>
      <c r="D15" s="335"/>
      <c r="F15" s="242">
        <v>3</v>
      </c>
      <c r="G15" s="242">
        <v>3</v>
      </c>
      <c r="H15" s="242">
        <v>3</v>
      </c>
      <c r="I15" s="242">
        <v>3</v>
      </c>
      <c r="J15" s="242">
        <v>3</v>
      </c>
      <c r="K15" s="242">
        <v>3</v>
      </c>
      <c r="L15" s="242">
        <v>3</v>
      </c>
      <c r="M15" s="242">
        <v>3</v>
      </c>
      <c r="N15" s="242">
        <v>3</v>
      </c>
      <c r="O15" s="242">
        <v>3</v>
      </c>
      <c r="P15" s="242">
        <v>3</v>
      </c>
      <c r="Q15" s="242">
        <v>3</v>
      </c>
      <c r="R15" s="242">
        <v>3</v>
      </c>
      <c r="S15" s="242">
        <v>3</v>
      </c>
    </row>
    <row r="16" spans="1:105" ht="32.25" thickBot="1" x14ac:dyDescent="0.3">
      <c r="A16" s="42" t="s">
        <v>299</v>
      </c>
      <c r="B16" s="144" t="s">
        <v>132</v>
      </c>
      <c r="C16" s="258">
        <f t="shared" si="0"/>
        <v>2.9285714285714284</v>
      </c>
      <c r="D16" s="336"/>
      <c r="F16" s="242">
        <v>3</v>
      </c>
      <c r="G16" s="242">
        <v>2</v>
      </c>
      <c r="H16" s="242">
        <v>3</v>
      </c>
      <c r="I16" s="242">
        <v>3</v>
      </c>
      <c r="J16" s="242">
        <v>3</v>
      </c>
      <c r="K16" s="242">
        <v>3</v>
      </c>
      <c r="L16" s="242">
        <v>3</v>
      </c>
      <c r="M16" s="242">
        <v>3</v>
      </c>
      <c r="N16" s="242">
        <v>3</v>
      </c>
      <c r="O16" s="242">
        <v>3</v>
      </c>
      <c r="P16" s="242">
        <v>3</v>
      </c>
      <c r="Q16" s="242">
        <v>3</v>
      </c>
      <c r="R16" s="242">
        <v>3</v>
      </c>
      <c r="S16" s="242">
        <v>3</v>
      </c>
    </row>
  </sheetData>
  <sheetProtection algorithmName="SHA-512" hashValue="jWVksoQoAVZfqHGTp3jclZx8lPbvNmGB5wgiJ99uWmNY0DmZqiLbxa/iEvBvYH1kof3276yDdZHE63CUOUZisQ==" saltValue="oMeQWl34NkmpPufF3ZcyMw==" spinCount="100000" sheet="1" objects="1" scenarios="1"/>
  <mergeCells count="1">
    <mergeCell ref="D8:D16"/>
  </mergeCells>
  <dataValidations count="2">
    <dataValidation allowBlank="1" showInputMessage="1" showErrorMessage="1" promptTitle="Это заголовок" prompt="Данное поле не заполняется" sqref="D7"/>
    <dataValidation type="whole" allowBlank="1" showInputMessage="1" showErrorMessage="1" sqref="F8:ACZ16">
      <formula1>0</formula1>
      <formula2>3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54"/>
  <sheetViews>
    <sheetView topLeftCell="A46" zoomScaleNormal="100" workbookViewId="0">
      <selection activeCell="C30" sqref="C30"/>
    </sheetView>
  </sheetViews>
  <sheetFormatPr defaultRowHeight="15" x14ac:dyDescent="0.25"/>
  <cols>
    <col min="1" max="1" width="10.5703125" customWidth="1"/>
    <col min="2" max="2" width="48.7109375" customWidth="1"/>
    <col min="3" max="3" width="17.85546875" customWidth="1"/>
    <col min="4" max="4" width="21.42578125" customWidth="1"/>
    <col min="10" max="10" width="9.7109375" customWidth="1"/>
  </cols>
  <sheetData>
    <row r="1" spans="1:5" x14ac:dyDescent="0.25">
      <c r="D1" s="140" t="s">
        <v>467</v>
      </c>
    </row>
    <row r="2" spans="1:5" ht="20.25" x14ac:dyDescent="0.3">
      <c r="A2" s="3"/>
      <c r="B2" s="28" t="s">
        <v>452</v>
      </c>
      <c r="C2" s="1"/>
      <c r="D2" s="9"/>
    </row>
    <row r="3" spans="1:5" ht="16.5" customHeight="1" x14ac:dyDescent="0.25">
      <c r="A3" s="18"/>
      <c r="B3" s="7"/>
      <c r="C3" s="19"/>
      <c r="D3" s="19"/>
      <c r="E3" s="16"/>
    </row>
    <row r="4" spans="1:5" ht="32.25" thickBot="1" x14ac:dyDescent="0.3">
      <c r="B4" s="24" t="s">
        <v>52</v>
      </c>
      <c r="C4" s="6">
        <f>COUNTBLANK(C9:C50)</f>
        <v>0</v>
      </c>
    </row>
    <row r="5" spans="1:5" ht="15.75" x14ac:dyDescent="0.25">
      <c r="A5" s="56" t="s">
        <v>0</v>
      </c>
      <c r="B5" s="57" t="s">
        <v>53</v>
      </c>
      <c r="C5" s="57" t="s">
        <v>11</v>
      </c>
      <c r="D5" s="58" t="s">
        <v>54</v>
      </c>
    </row>
    <row r="6" spans="1:5" ht="32.25" thickBot="1" x14ac:dyDescent="0.3">
      <c r="A6" s="59" t="s">
        <v>223</v>
      </c>
      <c r="B6" s="60" t="s">
        <v>307</v>
      </c>
      <c r="C6" s="61">
        <f>AVERAGE(C7,C44)</f>
        <v>2.7884429459429461</v>
      </c>
      <c r="D6" s="62" t="s">
        <v>65</v>
      </c>
    </row>
    <row r="7" spans="1:5" ht="63.75" thickBot="1" x14ac:dyDescent="0.3">
      <c r="A7" s="96" t="s">
        <v>224</v>
      </c>
      <c r="B7" s="99" t="s">
        <v>308</v>
      </c>
      <c r="C7" s="100">
        <f>SUM(10*C8,6*C19,17*C26)/33</f>
        <v>2.7435525585525586</v>
      </c>
      <c r="D7" s="62"/>
    </row>
    <row r="8" spans="1:5" ht="16.5" thickBot="1" x14ac:dyDescent="0.3">
      <c r="A8" s="47" t="s">
        <v>309</v>
      </c>
      <c r="B8" s="48" t="s">
        <v>231</v>
      </c>
      <c r="C8" s="49">
        <f>IF(COUNTA(C15,C16,C17)="нет",AVERAGE(C9:C14,C18),AVERAGE(C9:C18))</f>
        <v>2.7416666666666663</v>
      </c>
      <c r="D8" s="62" t="s">
        <v>65</v>
      </c>
    </row>
    <row r="9" spans="1:5" ht="33" thickTop="1" thickBot="1" x14ac:dyDescent="0.3">
      <c r="A9" s="46" t="s">
        <v>310</v>
      </c>
      <c r="B9" s="146" t="s">
        <v>433</v>
      </c>
      <c r="C9" s="255">
        <f>'Техн лист 2'!C9</f>
        <v>2.75</v>
      </c>
      <c r="D9" s="333" t="s">
        <v>440</v>
      </c>
    </row>
    <row r="10" spans="1:5" ht="32.25" thickBot="1" x14ac:dyDescent="0.3">
      <c r="A10" s="41" t="s">
        <v>311</v>
      </c>
      <c r="B10" s="147" t="s">
        <v>371</v>
      </c>
      <c r="C10" s="255">
        <f>'Техн лист 2'!C10</f>
        <v>2.7749999999999999</v>
      </c>
      <c r="D10" s="333"/>
    </row>
    <row r="11" spans="1:5" ht="32.25" thickBot="1" x14ac:dyDescent="0.3">
      <c r="A11" s="41" t="s">
        <v>312</v>
      </c>
      <c r="B11" s="147" t="s">
        <v>372</v>
      </c>
      <c r="C11" s="255">
        <f>'Техн лист 2'!C11</f>
        <v>2.625</v>
      </c>
      <c r="D11" s="333"/>
    </row>
    <row r="12" spans="1:5" ht="32.25" thickBot="1" x14ac:dyDescent="0.3">
      <c r="A12" s="46" t="s">
        <v>313</v>
      </c>
      <c r="B12" s="148" t="s">
        <v>373</v>
      </c>
      <c r="C12" s="255">
        <f>'Техн лист 2'!C12</f>
        <v>2.6749999999999998</v>
      </c>
      <c r="D12" s="333"/>
    </row>
    <row r="13" spans="1:5" ht="48" thickBot="1" x14ac:dyDescent="0.3">
      <c r="A13" s="41" t="s">
        <v>314</v>
      </c>
      <c r="B13" s="148" t="s">
        <v>374</v>
      </c>
      <c r="C13" s="255">
        <f>'Техн лист 2'!C13</f>
        <v>2.7250000000000001</v>
      </c>
      <c r="D13" s="333"/>
    </row>
    <row r="14" spans="1:5" ht="48" thickBot="1" x14ac:dyDescent="0.3">
      <c r="A14" s="41" t="s">
        <v>315</v>
      </c>
      <c r="B14" s="148" t="s">
        <v>229</v>
      </c>
      <c r="C14" s="255">
        <f>'Техн лист 2'!C14</f>
        <v>2.625</v>
      </c>
      <c r="D14" s="333"/>
    </row>
    <row r="15" spans="1:5" ht="48" thickBot="1" x14ac:dyDescent="0.3">
      <c r="A15" s="46" t="s">
        <v>316</v>
      </c>
      <c r="B15" s="148" t="s">
        <v>375</v>
      </c>
      <c r="C15" s="255">
        <f>'Техн лист 2'!C15</f>
        <v>2.9</v>
      </c>
      <c r="D15" s="333"/>
    </row>
    <row r="16" spans="1:5" ht="32.25" thickBot="1" x14ac:dyDescent="0.3">
      <c r="A16" s="41" t="s">
        <v>317</v>
      </c>
      <c r="B16" s="148" t="s">
        <v>434</v>
      </c>
      <c r="C16" s="255">
        <f>'Техн лист 2'!C16</f>
        <v>2.85</v>
      </c>
      <c r="D16" s="333"/>
    </row>
    <row r="17" spans="1:4" ht="32.25" thickBot="1" x14ac:dyDescent="0.3">
      <c r="A17" s="41" t="s">
        <v>318</v>
      </c>
      <c r="B17" s="148" t="s">
        <v>376</v>
      </c>
      <c r="C17" s="255" t="str">
        <f>'Техн лист 2'!C17</f>
        <v>нет</v>
      </c>
      <c r="D17" s="333"/>
    </row>
    <row r="18" spans="1:4" ht="32.25" thickBot="1" x14ac:dyDescent="0.3">
      <c r="A18" s="46" t="s">
        <v>319</v>
      </c>
      <c r="B18" s="149" t="s">
        <v>226</v>
      </c>
      <c r="C18" s="255">
        <f>'Техн лист 2'!C18</f>
        <v>2.75</v>
      </c>
      <c r="D18" s="333"/>
    </row>
    <row r="19" spans="1:4" ht="17.25" thickTop="1" thickBot="1" x14ac:dyDescent="0.3">
      <c r="A19" s="51" t="s">
        <v>320</v>
      </c>
      <c r="B19" s="48" t="s">
        <v>232</v>
      </c>
      <c r="C19" s="117">
        <f>IF(COUNTA(C23,C24)="нет",AVERAGE(C20:C22,C25),AVERAGE(C20:C25))</f>
        <v>2.6550000000000002</v>
      </c>
      <c r="D19" s="50" t="s">
        <v>65</v>
      </c>
    </row>
    <row r="20" spans="1:4" ht="64.5" thickTop="1" thickBot="1" x14ac:dyDescent="0.3">
      <c r="A20" s="46" t="s">
        <v>321</v>
      </c>
      <c r="B20" s="150" t="s">
        <v>377</v>
      </c>
      <c r="C20" s="255">
        <f>'Техн лист 2'!C20</f>
        <v>2.7</v>
      </c>
      <c r="D20" s="333" t="s">
        <v>441</v>
      </c>
    </row>
    <row r="21" spans="1:4" ht="32.25" thickBot="1" x14ac:dyDescent="0.3">
      <c r="A21" s="41" t="s">
        <v>322</v>
      </c>
      <c r="B21" s="151" t="s">
        <v>435</v>
      </c>
      <c r="C21" s="255">
        <f>'Техн лист 2'!C21</f>
        <v>2.625</v>
      </c>
      <c r="D21" s="333"/>
    </row>
    <row r="22" spans="1:4" ht="63.75" thickBot="1" x14ac:dyDescent="0.3">
      <c r="A22" s="41" t="s">
        <v>323</v>
      </c>
      <c r="B22" s="144" t="s">
        <v>227</v>
      </c>
      <c r="C22" s="255">
        <f>'Техн лист 2'!C22</f>
        <v>2.7250000000000001</v>
      </c>
      <c r="D22" s="333"/>
    </row>
    <row r="23" spans="1:4" ht="48" thickBot="1" x14ac:dyDescent="0.3">
      <c r="A23" s="41" t="s">
        <v>324</v>
      </c>
      <c r="B23" s="144" t="s">
        <v>228</v>
      </c>
      <c r="C23" s="255">
        <f>'Техн лист 2'!C23</f>
        <v>2.5</v>
      </c>
      <c r="D23" s="333"/>
    </row>
    <row r="24" spans="1:4" ht="48" thickBot="1" x14ac:dyDescent="0.3">
      <c r="A24" s="41" t="s">
        <v>325</v>
      </c>
      <c r="B24" s="144" t="s">
        <v>378</v>
      </c>
      <c r="C24" s="255" t="str">
        <f>'Техн лист 2'!C24</f>
        <v>нет</v>
      </c>
      <c r="D24" s="333"/>
    </row>
    <row r="25" spans="1:4" ht="32.25" thickBot="1" x14ac:dyDescent="0.3">
      <c r="A25" s="41" t="s">
        <v>326</v>
      </c>
      <c r="B25" s="152" t="s">
        <v>379</v>
      </c>
      <c r="C25" s="255">
        <f>'Техн лист 2'!C25</f>
        <v>2.7250000000000001</v>
      </c>
      <c r="D25" s="333"/>
    </row>
    <row r="26" spans="1:4" ht="17.25" thickTop="1" thickBot="1" x14ac:dyDescent="0.3">
      <c r="A26" s="51" t="s">
        <v>327</v>
      </c>
      <c r="B26" s="48" t="s">
        <v>233</v>
      </c>
      <c r="C26" s="117">
        <f>IF(COUNTA(C33,C35,C36,C37,C38,C39,C40)="нет",AVERAGE(C27:C32,C34,C41:C43),AVERAGE(C27:C43))</f>
        <v>2.7759157509157513</v>
      </c>
      <c r="D26" s="50" t="s">
        <v>65</v>
      </c>
    </row>
    <row r="27" spans="1:4" ht="38.25" customHeight="1" thickTop="1" thickBot="1" x14ac:dyDescent="0.3">
      <c r="A27" s="40" t="s">
        <v>328</v>
      </c>
      <c r="B27" s="153" t="s">
        <v>380</v>
      </c>
      <c r="C27" s="256">
        <f>'Техн лист 2'!C27</f>
        <v>2.75</v>
      </c>
      <c r="D27" s="341" t="s">
        <v>442</v>
      </c>
    </row>
    <row r="28" spans="1:4" ht="32.25" thickBot="1" x14ac:dyDescent="0.3">
      <c r="A28" s="41" t="s">
        <v>329</v>
      </c>
      <c r="B28" s="144" t="s">
        <v>381</v>
      </c>
      <c r="C28" s="256">
        <f>'Техн лист 2'!C28</f>
        <v>2.9</v>
      </c>
      <c r="D28" s="333"/>
    </row>
    <row r="29" spans="1:4" ht="32.25" thickBot="1" x14ac:dyDescent="0.3">
      <c r="A29" s="41" t="s">
        <v>330</v>
      </c>
      <c r="B29" s="154" t="s">
        <v>382</v>
      </c>
      <c r="C29" s="256">
        <f>'Техн лист 2'!C29</f>
        <v>2.5750000000000002</v>
      </c>
      <c r="D29" s="333"/>
    </row>
    <row r="30" spans="1:4" ht="48" thickBot="1" x14ac:dyDescent="0.3">
      <c r="A30" s="41" t="s">
        <v>331</v>
      </c>
      <c r="B30" s="155" t="s">
        <v>390</v>
      </c>
      <c r="C30" s="256">
        <f>'Техн лист 2'!C30</f>
        <v>2.75</v>
      </c>
      <c r="D30" s="333"/>
    </row>
    <row r="31" spans="1:4" ht="48" thickBot="1" x14ac:dyDescent="0.3">
      <c r="A31" s="41" t="s">
        <v>332</v>
      </c>
      <c r="B31" s="155" t="s">
        <v>391</v>
      </c>
      <c r="C31" s="256">
        <f>'Техн лист 2'!C31</f>
        <v>2.6</v>
      </c>
      <c r="D31" s="333"/>
    </row>
    <row r="32" spans="1:4" ht="48" thickBot="1" x14ac:dyDescent="0.3">
      <c r="A32" s="41" t="s">
        <v>333</v>
      </c>
      <c r="B32" s="155" t="s">
        <v>392</v>
      </c>
      <c r="C32" s="256">
        <f>'Техн лист 2'!C32</f>
        <v>2.8250000000000002</v>
      </c>
      <c r="D32" s="333"/>
    </row>
    <row r="33" spans="1:4" ht="48" thickBot="1" x14ac:dyDescent="0.3">
      <c r="A33" s="41" t="s">
        <v>334</v>
      </c>
      <c r="B33" s="154" t="s">
        <v>393</v>
      </c>
      <c r="C33" s="256">
        <f>'Техн лист 2'!C33</f>
        <v>2.7619047619047619</v>
      </c>
      <c r="D33" s="333"/>
    </row>
    <row r="34" spans="1:4" ht="63.75" thickBot="1" x14ac:dyDescent="0.3">
      <c r="A34" s="41" t="s">
        <v>335</v>
      </c>
      <c r="B34" s="155" t="s">
        <v>230</v>
      </c>
      <c r="C34" s="256">
        <f>'Техн лист 2'!C34</f>
        <v>2.7749999999999999</v>
      </c>
      <c r="D34" s="333"/>
    </row>
    <row r="35" spans="1:4" ht="48" thickBot="1" x14ac:dyDescent="0.3">
      <c r="A35" s="41" t="s">
        <v>336</v>
      </c>
      <c r="B35" s="155" t="s">
        <v>394</v>
      </c>
      <c r="C35" s="256">
        <f>'Техн лист 2'!C35</f>
        <v>2.8</v>
      </c>
      <c r="D35" s="333"/>
    </row>
    <row r="36" spans="1:4" ht="48" thickBot="1" x14ac:dyDescent="0.3">
      <c r="A36" s="41" t="s">
        <v>337</v>
      </c>
      <c r="B36" s="155" t="s">
        <v>395</v>
      </c>
      <c r="C36" s="256">
        <f>'Техн лист 2'!C36</f>
        <v>3</v>
      </c>
      <c r="D36" s="333"/>
    </row>
    <row r="37" spans="1:4" ht="48" thickBot="1" x14ac:dyDescent="0.3">
      <c r="A37" s="41" t="s">
        <v>338</v>
      </c>
      <c r="B37" s="144" t="s">
        <v>436</v>
      </c>
      <c r="C37" s="256" t="str">
        <f>'Техн лист 2'!C37</f>
        <v>нет</v>
      </c>
      <c r="D37" s="333"/>
    </row>
    <row r="38" spans="1:4" ht="48" thickBot="1" x14ac:dyDescent="0.3">
      <c r="A38" s="41" t="s">
        <v>339</v>
      </c>
      <c r="B38" s="155" t="s">
        <v>437</v>
      </c>
      <c r="C38" s="256" t="str">
        <f>'Техн лист 2'!C38</f>
        <v>нет</v>
      </c>
      <c r="D38" s="333"/>
    </row>
    <row r="39" spans="1:4" ht="63.75" thickBot="1" x14ac:dyDescent="0.3">
      <c r="A39" s="41" t="s">
        <v>340</v>
      </c>
      <c r="B39" s="155" t="s">
        <v>438</v>
      </c>
      <c r="C39" s="256" t="str">
        <f>'Техн лист 2'!C39</f>
        <v>нет</v>
      </c>
      <c r="D39" s="333"/>
    </row>
    <row r="40" spans="1:4" ht="32.25" thickBot="1" x14ac:dyDescent="0.3">
      <c r="A40" s="41" t="s">
        <v>341</v>
      </c>
      <c r="B40" s="155" t="s">
        <v>383</v>
      </c>
      <c r="C40" s="256" t="str">
        <f>'Техн лист 2'!C40</f>
        <v>нет</v>
      </c>
      <c r="D40" s="333"/>
    </row>
    <row r="41" spans="1:4" ht="48" thickBot="1" x14ac:dyDescent="0.3">
      <c r="A41" s="41" t="s">
        <v>342</v>
      </c>
      <c r="B41" s="155" t="s">
        <v>396</v>
      </c>
      <c r="C41" s="256">
        <f>'Техн лист 2'!C41</f>
        <v>2.85</v>
      </c>
      <c r="D41" s="333"/>
    </row>
    <row r="42" spans="1:4" ht="32.25" thickBot="1" x14ac:dyDescent="0.3">
      <c r="A42" s="41" t="s">
        <v>343</v>
      </c>
      <c r="B42" s="155" t="s">
        <v>384</v>
      </c>
      <c r="C42" s="256">
        <f>'Техн лист 2'!C42</f>
        <v>2.7749999999999999</v>
      </c>
      <c r="D42" s="333"/>
    </row>
    <row r="43" spans="1:4" ht="95.25" thickBot="1" x14ac:dyDescent="0.3">
      <c r="A43" s="156" t="s">
        <v>344</v>
      </c>
      <c r="B43" s="157" t="s">
        <v>439</v>
      </c>
      <c r="C43" s="256">
        <f>'Техн лист 2'!C43</f>
        <v>2.7250000000000001</v>
      </c>
      <c r="D43" s="333"/>
    </row>
    <row r="44" spans="1:4" ht="48" thickBot="1" x14ac:dyDescent="0.3">
      <c r="A44" s="47" t="s">
        <v>225</v>
      </c>
      <c r="B44" s="48" t="s">
        <v>345</v>
      </c>
      <c r="C44" s="49">
        <f>AVERAGE(C45:C50)</f>
        <v>2.8333333333333335</v>
      </c>
      <c r="D44" s="50" t="s">
        <v>65</v>
      </c>
    </row>
    <row r="45" spans="1:4" ht="63.75" thickBot="1" x14ac:dyDescent="0.3">
      <c r="A45" s="46" t="s">
        <v>346</v>
      </c>
      <c r="B45" s="143" t="s">
        <v>148</v>
      </c>
      <c r="C45" s="39">
        <v>3</v>
      </c>
      <c r="D45" s="333" t="s">
        <v>55</v>
      </c>
    </row>
    <row r="46" spans="1:4" ht="63.75" thickBot="1" x14ac:dyDescent="0.3">
      <c r="A46" s="41" t="s">
        <v>347</v>
      </c>
      <c r="B46" s="144" t="s">
        <v>149</v>
      </c>
      <c r="C46" s="25">
        <v>3</v>
      </c>
      <c r="D46" s="333"/>
    </row>
    <row r="47" spans="1:4" ht="63.75" thickBot="1" x14ac:dyDescent="0.3">
      <c r="A47" s="41" t="s">
        <v>348</v>
      </c>
      <c r="B47" s="144" t="s">
        <v>150</v>
      </c>
      <c r="C47" s="25">
        <v>2</v>
      </c>
      <c r="D47" s="333"/>
    </row>
    <row r="48" spans="1:4" ht="32.25" thickBot="1" x14ac:dyDescent="0.3">
      <c r="A48" s="46" t="s">
        <v>349</v>
      </c>
      <c r="B48" s="144" t="s">
        <v>151</v>
      </c>
      <c r="C48" s="25">
        <v>3</v>
      </c>
      <c r="D48" s="333"/>
    </row>
    <row r="49" spans="1:4" ht="48" thickBot="1" x14ac:dyDescent="0.3">
      <c r="A49" s="41" t="s">
        <v>350</v>
      </c>
      <c r="B49" s="145" t="s">
        <v>152</v>
      </c>
      <c r="C49" s="25">
        <v>3</v>
      </c>
      <c r="D49" s="333"/>
    </row>
    <row r="50" spans="1:4" ht="32.25" thickBot="1" x14ac:dyDescent="0.3">
      <c r="A50" s="41" t="s">
        <v>351</v>
      </c>
      <c r="B50" s="145" t="s">
        <v>153</v>
      </c>
      <c r="C50" s="44">
        <v>3</v>
      </c>
      <c r="D50" s="334"/>
    </row>
    <row r="52" spans="1:4" ht="15.75" x14ac:dyDescent="0.25">
      <c r="A52" s="128" t="s">
        <v>385</v>
      </c>
    </row>
    <row r="53" spans="1:4" ht="15.75" x14ac:dyDescent="0.25">
      <c r="A53" s="128" t="s">
        <v>386</v>
      </c>
    </row>
    <row r="54" spans="1:4" x14ac:dyDescent="0.25">
      <c r="A54" s="129" t="s">
        <v>387</v>
      </c>
    </row>
  </sheetData>
  <sheetProtection algorithmName="SHA-512" hashValue="2iP7msq/KZ+HmjE2Quf6dWyWXZWZeTdE39w/+h9rZv/RgGXSytQNdUWMdNZxeTcyPBKizGq2SPWk7MWBLp+x3A==" saltValue="2kXLRx0n/dYoIQN7jr+bmg==" spinCount="100000" sheet="1" objects="1" scenarios="1"/>
  <mergeCells count="4">
    <mergeCell ref="D45:D50"/>
    <mergeCell ref="D9:D18"/>
    <mergeCell ref="D20:D25"/>
    <mergeCell ref="D27:D43"/>
  </mergeCells>
  <dataValidations count="2">
    <dataValidation type="list" allowBlank="1" showInputMessage="1" showErrorMessage="1" promptTitle="Критерии оценивания" prompt="0 - показатель не подтверждается;_x000a_1 - показатель скорее не подтверждается;_x000a_2 - показатель скорее подтверждается;_x000a_3 - показатель подтверждается" sqref="C45:C50">
      <formula1>"0, 1, 2, 3"</formula1>
    </dataValidation>
    <dataValidation allowBlank="1" showInputMessage="1" showErrorMessage="1" promptTitle="Это заголовок" prompt="Данное поле не заполняется" sqref="D44 D26 D19 D6:D8"/>
  </dataValidation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EY47"/>
  <sheetViews>
    <sheetView topLeftCell="A37" workbookViewId="0">
      <selection activeCell="B41" sqref="B41"/>
    </sheetView>
  </sheetViews>
  <sheetFormatPr defaultColWidth="9.140625" defaultRowHeight="15" x14ac:dyDescent="0.25"/>
  <cols>
    <col min="1" max="1" width="10.5703125" style="247" customWidth="1"/>
    <col min="2" max="2" width="48.7109375" style="247" customWidth="1"/>
    <col min="3" max="3" width="17.85546875" style="247" customWidth="1"/>
    <col min="4" max="4" width="21.42578125" style="247" customWidth="1"/>
    <col min="5" max="5" width="4.140625" style="242" customWidth="1"/>
    <col min="6" max="14" width="8.28515625" style="242" customWidth="1"/>
    <col min="15" max="104" width="9.28515625" style="242" bestFit="1" customWidth="1"/>
    <col min="105" max="155" width="10.28515625" style="242" bestFit="1" customWidth="1"/>
    <col min="156" max="16384" width="9.140625" style="242"/>
  </cols>
  <sheetData>
    <row r="1" spans="1:155" ht="60" x14ac:dyDescent="0.25">
      <c r="D1" s="259" t="s">
        <v>467</v>
      </c>
      <c r="F1" s="253" t="s">
        <v>453</v>
      </c>
    </row>
    <row r="2" spans="1:155" ht="20.25" x14ac:dyDescent="0.3">
      <c r="A2" s="260"/>
      <c r="B2" s="261" t="s">
        <v>452</v>
      </c>
      <c r="C2" s="262"/>
      <c r="D2" s="263"/>
    </row>
    <row r="3" spans="1:155" ht="15.75" x14ac:dyDescent="0.25">
      <c r="A3" s="264"/>
      <c r="B3" s="265"/>
      <c r="C3" s="266"/>
      <c r="D3" s="266"/>
    </row>
    <row r="4" spans="1:155" ht="32.25" thickBot="1" x14ac:dyDescent="0.3">
      <c r="B4" s="267" t="s">
        <v>52</v>
      </c>
      <c r="C4" s="268">
        <f>COUNTBLANK(C9:C43)</f>
        <v>2</v>
      </c>
      <c r="F4" s="242" t="s">
        <v>468</v>
      </c>
      <c r="G4" s="242" t="s">
        <v>469</v>
      </c>
      <c r="H4" s="242" t="s">
        <v>470</v>
      </c>
      <c r="I4" s="242" t="s">
        <v>471</v>
      </c>
      <c r="J4" s="242" t="s">
        <v>472</v>
      </c>
      <c r="K4" s="242" t="s">
        <v>473</v>
      </c>
      <c r="L4" s="242" t="s">
        <v>474</v>
      </c>
      <c r="M4" s="242" t="s">
        <v>475</v>
      </c>
      <c r="N4" s="242" t="s">
        <v>476</v>
      </c>
      <c r="O4" s="242" t="s">
        <v>477</v>
      </c>
      <c r="P4" s="242" t="s">
        <v>478</v>
      </c>
      <c r="Q4" s="242" t="s">
        <v>479</v>
      </c>
      <c r="R4" s="242" t="s">
        <v>480</v>
      </c>
      <c r="S4" s="242" t="s">
        <v>481</v>
      </c>
      <c r="T4" s="242" t="s">
        <v>482</v>
      </c>
      <c r="U4" s="242" t="s">
        <v>483</v>
      </c>
      <c r="V4" s="242" t="s">
        <v>484</v>
      </c>
      <c r="W4" s="242" t="s">
        <v>485</v>
      </c>
      <c r="X4" s="242" t="s">
        <v>486</v>
      </c>
      <c r="Y4" s="242" t="s">
        <v>487</v>
      </c>
      <c r="Z4" s="242" t="s">
        <v>488</v>
      </c>
      <c r="AA4" s="242" t="s">
        <v>489</v>
      </c>
      <c r="AB4" s="242" t="s">
        <v>490</v>
      </c>
      <c r="AC4" s="242" t="s">
        <v>491</v>
      </c>
      <c r="AD4" s="242" t="s">
        <v>492</v>
      </c>
      <c r="AE4" s="242" t="s">
        <v>493</v>
      </c>
      <c r="AF4" s="242" t="s">
        <v>494</v>
      </c>
      <c r="AG4" s="242" t="s">
        <v>495</v>
      </c>
      <c r="AH4" s="242" t="s">
        <v>496</v>
      </c>
      <c r="AI4" s="242" t="s">
        <v>497</v>
      </c>
      <c r="AJ4" s="242" t="s">
        <v>498</v>
      </c>
      <c r="AK4" s="242" t="s">
        <v>499</v>
      </c>
      <c r="AL4" s="242" t="s">
        <v>500</v>
      </c>
      <c r="AM4" s="242" t="s">
        <v>501</v>
      </c>
      <c r="AN4" s="242" t="s">
        <v>502</v>
      </c>
      <c r="AO4" s="242" t="s">
        <v>503</v>
      </c>
      <c r="AP4" s="242" t="s">
        <v>504</v>
      </c>
      <c r="AQ4" s="242" t="s">
        <v>505</v>
      </c>
      <c r="AR4" s="242" t="s">
        <v>506</v>
      </c>
      <c r="AS4" s="242" t="s">
        <v>507</v>
      </c>
      <c r="AT4" s="242" t="s">
        <v>508</v>
      </c>
      <c r="AU4" s="242" t="s">
        <v>509</v>
      </c>
      <c r="AV4" s="242" t="s">
        <v>510</v>
      </c>
      <c r="AW4" s="242" t="s">
        <v>511</v>
      </c>
      <c r="AX4" s="242" t="s">
        <v>512</v>
      </c>
      <c r="AY4" s="242" t="s">
        <v>513</v>
      </c>
      <c r="AZ4" s="242" t="s">
        <v>514</v>
      </c>
      <c r="BA4" s="242" t="s">
        <v>515</v>
      </c>
      <c r="BB4" s="242" t="s">
        <v>516</v>
      </c>
      <c r="BC4" s="242" t="s">
        <v>517</v>
      </c>
      <c r="BD4" s="242" t="s">
        <v>518</v>
      </c>
      <c r="BE4" s="242" t="s">
        <v>519</v>
      </c>
      <c r="BF4" s="242" t="s">
        <v>520</v>
      </c>
      <c r="BG4" s="242" t="s">
        <v>521</v>
      </c>
      <c r="BH4" s="242" t="s">
        <v>522</v>
      </c>
      <c r="BI4" s="242" t="s">
        <v>523</v>
      </c>
      <c r="BJ4" s="242" t="s">
        <v>524</v>
      </c>
      <c r="BK4" s="242" t="s">
        <v>525</v>
      </c>
      <c r="BL4" s="242" t="s">
        <v>526</v>
      </c>
      <c r="BM4" s="242" t="s">
        <v>527</v>
      </c>
      <c r="BN4" s="242" t="s">
        <v>528</v>
      </c>
      <c r="BO4" s="242" t="s">
        <v>529</v>
      </c>
      <c r="BP4" s="242" t="s">
        <v>530</v>
      </c>
      <c r="BQ4" s="242" t="s">
        <v>531</v>
      </c>
      <c r="BR4" s="242" t="s">
        <v>532</v>
      </c>
      <c r="BS4" s="242" t="s">
        <v>533</v>
      </c>
      <c r="BT4" s="242" t="s">
        <v>534</v>
      </c>
      <c r="BU4" s="242" t="s">
        <v>535</v>
      </c>
      <c r="BV4" s="242" t="s">
        <v>536</v>
      </c>
      <c r="BW4" s="242" t="s">
        <v>537</v>
      </c>
      <c r="BX4" s="242" t="s">
        <v>538</v>
      </c>
      <c r="BY4" s="242" t="s">
        <v>539</v>
      </c>
      <c r="BZ4" s="242" t="s">
        <v>540</v>
      </c>
      <c r="CA4" s="242" t="s">
        <v>541</v>
      </c>
      <c r="CB4" s="242" t="s">
        <v>542</v>
      </c>
      <c r="CC4" s="242" t="s">
        <v>543</v>
      </c>
      <c r="CD4" s="242" t="s">
        <v>544</v>
      </c>
      <c r="CE4" s="242" t="s">
        <v>545</v>
      </c>
      <c r="CF4" s="242" t="s">
        <v>546</v>
      </c>
      <c r="CG4" s="242" t="s">
        <v>547</v>
      </c>
      <c r="CH4" s="242" t="s">
        <v>548</v>
      </c>
      <c r="CI4" s="242" t="s">
        <v>549</v>
      </c>
      <c r="CJ4" s="242" t="s">
        <v>550</v>
      </c>
      <c r="CK4" s="242" t="s">
        <v>551</v>
      </c>
      <c r="CL4" s="242" t="s">
        <v>552</v>
      </c>
      <c r="CM4" s="242" t="s">
        <v>553</v>
      </c>
      <c r="CN4" s="242" t="s">
        <v>554</v>
      </c>
      <c r="CO4" s="242" t="s">
        <v>555</v>
      </c>
      <c r="CP4" s="242" t="s">
        <v>556</v>
      </c>
      <c r="CQ4" s="242" t="s">
        <v>557</v>
      </c>
      <c r="CR4" s="242" t="s">
        <v>558</v>
      </c>
      <c r="CS4" s="242" t="s">
        <v>559</v>
      </c>
      <c r="CT4" s="242" t="s">
        <v>560</v>
      </c>
      <c r="CU4" s="242" t="s">
        <v>561</v>
      </c>
      <c r="CV4" s="242" t="s">
        <v>562</v>
      </c>
      <c r="CW4" s="242" t="s">
        <v>563</v>
      </c>
      <c r="CX4" s="242" t="s">
        <v>564</v>
      </c>
      <c r="CY4" s="242" t="s">
        <v>565</v>
      </c>
      <c r="CZ4" s="242" t="s">
        <v>566</v>
      </c>
      <c r="DA4" s="242" t="s">
        <v>567</v>
      </c>
      <c r="DB4" s="242" t="s">
        <v>569</v>
      </c>
      <c r="DC4" s="242" t="s">
        <v>570</v>
      </c>
      <c r="DD4" s="242" t="s">
        <v>571</v>
      </c>
      <c r="DE4" s="242" t="s">
        <v>572</v>
      </c>
      <c r="DF4" s="242" t="s">
        <v>573</v>
      </c>
      <c r="DG4" s="242" t="s">
        <v>574</v>
      </c>
      <c r="DH4" s="242" t="s">
        <v>575</v>
      </c>
      <c r="DI4" s="242" t="s">
        <v>576</v>
      </c>
      <c r="DJ4" s="242" t="s">
        <v>577</v>
      </c>
      <c r="DK4" s="242" t="s">
        <v>578</v>
      </c>
      <c r="DL4" s="242" t="s">
        <v>579</v>
      </c>
      <c r="DM4" s="242" t="s">
        <v>580</v>
      </c>
      <c r="DN4" s="242" t="s">
        <v>581</v>
      </c>
      <c r="DO4" s="242" t="s">
        <v>582</v>
      </c>
      <c r="DP4" s="242" t="s">
        <v>583</v>
      </c>
      <c r="DQ4" s="242" t="s">
        <v>584</v>
      </c>
      <c r="DR4" s="242" t="s">
        <v>585</v>
      </c>
      <c r="DS4" s="242" t="s">
        <v>586</v>
      </c>
      <c r="DT4" s="242" t="s">
        <v>587</v>
      </c>
      <c r="DU4" s="242" t="s">
        <v>588</v>
      </c>
      <c r="DV4" s="242" t="s">
        <v>589</v>
      </c>
      <c r="DW4" s="242" t="s">
        <v>590</v>
      </c>
      <c r="DX4" s="242" t="s">
        <v>591</v>
      </c>
      <c r="DY4" s="242" t="s">
        <v>592</v>
      </c>
      <c r="DZ4" s="242" t="s">
        <v>593</v>
      </c>
      <c r="EA4" s="242" t="s">
        <v>594</v>
      </c>
      <c r="EB4" s="242" t="s">
        <v>595</v>
      </c>
      <c r="EC4" s="242" t="s">
        <v>596</v>
      </c>
      <c r="ED4" s="242" t="s">
        <v>597</v>
      </c>
      <c r="EE4" s="242" t="s">
        <v>598</v>
      </c>
      <c r="EF4" s="242" t="s">
        <v>599</v>
      </c>
      <c r="EG4" s="242" t="s">
        <v>600</v>
      </c>
      <c r="EH4" s="242" t="s">
        <v>601</v>
      </c>
      <c r="EI4" s="242" t="s">
        <v>602</v>
      </c>
      <c r="EJ4" s="242" t="s">
        <v>603</v>
      </c>
      <c r="EK4" s="242" t="s">
        <v>604</v>
      </c>
      <c r="EL4" s="242" t="s">
        <v>605</v>
      </c>
      <c r="EM4" s="242" t="s">
        <v>606</v>
      </c>
      <c r="EN4" s="242" t="s">
        <v>607</v>
      </c>
      <c r="EO4" s="242" t="s">
        <v>608</v>
      </c>
      <c r="EP4" s="242" t="s">
        <v>609</v>
      </c>
      <c r="EQ4" s="242" t="s">
        <v>610</v>
      </c>
      <c r="ER4" s="242" t="s">
        <v>611</v>
      </c>
      <c r="ES4" s="242" t="s">
        <v>612</v>
      </c>
      <c r="ET4" s="242" t="s">
        <v>613</v>
      </c>
      <c r="EU4" s="242" t="s">
        <v>614</v>
      </c>
      <c r="EV4" s="242" t="s">
        <v>615</v>
      </c>
      <c r="EW4" s="242" t="s">
        <v>616</v>
      </c>
      <c r="EX4" s="242" t="s">
        <v>617</v>
      </c>
      <c r="EY4" s="242" t="s">
        <v>618</v>
      </c>
    </row>
    <row r="5" spans="1:155" ht="15.75" x14ac:dyDescent="0.25">
      <c r="A5" s="269" t="s">
        <v>0</v>
      </c>
      <c r="B5" s="270" t="s">
        <v>53</v>
      </c>
      <c r="C5" s="270" t="s">
        <v>11</v>
      </c>
      <c r="D5" s="271" t="s">
        <v>54</v>
      </c>
    </row>
    <row r="6" spans="1:155" ht="32.25" thickBot="1" x14ac:dyDescent="0.3">
      <c r="A6" s="272" t="s">
        <v>223</v>
      </c>
      <c r="B6" s="273" t="s">
        <v>307</v>
      </c>
      <c r="C6" s="274"/>
      <c r="D6" s="246" t="s">
        <v>65</v>
      </c>
    </row>
    <row r="7" spans="1:155" ht="63.75" thickBot="1" x14ac:dyDescent="0.3">
      <c r="A7" s="275" t="s">
        <v>224</v>
      </c>
      <c r="B7" s="276" t="s">
        <v>308</v>
      </c>
      <c r="C7" s="277"/>
      <c r="D7" s="246"/>
    </row>
    <row r="8" spans="1:155" ht="16.5" thickBot="1" x14ac:dyDescent="0.3">
      <c r="A8" s="243" t="s">
        <v>309</v>
      </c>
      <c r="B8" s="244" t="s">
        <v>231</v>
      </c>
      <c r="C8" s="245"/>
      <c r="D8" s="246" t="s">
        <v>65</v>
      </c>
    </row>
    <row r="9" spans="1:155" ht="33" thickTop="1" thickBot="1" x14ac:dyDescent="0.3">
      <c r="A9" s="278" t="s">
        <v>310</v>
      </c>
      <c r="B9" s="279" t="s">
        <v>433</v>
      </c>
      <c r="C9" s="255">
        <f>AVERAGE(F9:ONE9)</f>
        <v>2.75</v>
      </c>
      <c r="D9" s="342" t="s">
        <v>440</v>
      </c>
      <c r="F9" s="242">
        <v>3</v>
      </c>
      <c r="G9" s="242">
        <v>3</v>
      </c>
      <c r="H9" s="242">
        <v>3</v>
      </c>
      <c r="I9" s="242">
        <v>3</v>
      </c>
      <c r="J9" s="242">
        <v>3</v>
      </c>
      <c r="K9" s="242">
        <v>3</v>
      </c>
      <c r="L9" s="242">
        <v>3</v>
      </c>
      <c r="M9" s="242">
        <v>2</v>
      </c>
      <c r="N9" s="242">
        <v>3</v>
      </c>
      <c r="O9" s="242">
        <v>3</v>
      </c>
      <c r="P9" s="242">
        <v>3</v>
      </c>
      <c r="Q9" s="242">
        <v>3</v>
      </c>
      <c r="R9" s="242">
        <v>3</v>
      </c>
      <c r="S9" s="242">
        <v>3</v>
      </c>
      <c r="T9" s="242">
        <v>1</v>
      </c>
      <c r="U9" s="242">
        <v>3</v>
      </c>
      <c r="V9" s="242">
        <v>2</v>
      </c>
      <c r="W9" s="242">
        <v>2</v>
      </c>
      <c r="X9" s="242">
        <v>3</v>
      </c>
      <c r="Y9" s="242">
        <v>2</v>
      </c>
      <c r="Z9" s="242">
        <v>3</v>
      </c>
      <c r="AA9" s="242">
        <v>2</v>
      </c>
      <c r="AB9" s="242">
        <v>3</v>
      </c>
      <c r="AC9" s="242">
        <v>3</v>
      </c>
      <c r="AD9" s="242">
        <v>3</v>
      </c>
      <c r="AE9" s="242">
        <v>2</v>
      </c>
      <c r="AF9" s="242">
        <v>3</v>
      </c>
      <c r="AG9" s="242">
        <v>3</v>
      </c>
      <c r="AH9" s="242">
        <v>3</v>
      </c>
      <c r="AI9" s="242">
        <v>3</v>
      </c>
      <c r="AJ9" s="242">
        <v>3</v>
      </c>
      <c r="AK9" s="242">
        <v>3</v>
      </c>
      <c r="AL9" s="242">
        <v>3</v>
      </c>
      <c r="AM9" s="242">
        <v>3</v>
      </c>
      <c r="AN9" s="242">
        <v>2</v>
      </c>
      <c r="AO9" s="242">
        <v>2</v>
      </c>
      <c r="AP9" s="242">
        <v>3</v>
      </c>
      <c r="AQ9" s="242">
        <v>3</v>
      </c>
      <c r="AR9" s="242">
        <v>3</v>
      </c>
      <c r="AS9" s="242">
        <v>3</v>
      </c>
    </row>
    <row r="10" spans="1:155" ht="32.25" thickBot="1" x14ac:dyDescent="0.3">
      <c r="A10" s="280" t="s">
        <v>311</v>
      </c>
      <c r="B10" s="281" t="s">
        <v>371</v>
      </c>
      <c r="C10" s="255">
        <f t="shared" ref="C10:C18" si="0">AVERAGE(F10:ONE10)</f>
        <v>2.7749999999999999</v>
      </c>
      <c r="D10" s="342"/>
      <c r="F10" s="242">
        <v>3</v>
      </c>
      <c r="G10" s="242">
        <v>3</v>
      </c>
      <c r="H10" s="242">
        <v>2</v>
      </c>
      <c r="I10" s="242">
        <v>3</v>
      </c>
      <c r="J10" s="242">
        <v>3</v>
      </c>
      <c r="K10" s="242">
        <v>3</v>
      </c>
      <c r="L10" s="242">
        <v>3</v>
      </c>
      <c r="M10" s="242">
        <v>2</v>
      </c>
      <c r="N10" s="242">
        <v>3</v>
      </c>
      <c r="O10" s="242">
        <v>3</v>
      </c>
      <c r="P10" s="242">
        <v>3</v>
      </c>
      <c r="Q10" s="242">
        <v>3</v>
      </c>
      <c r="R10" s="242">
        <v>3</v>
      </c>
      <c r="S10" s="242">
        <v>3</v>
      </c>
      <c r="T10" s="242">
        <v>3</v>
      </c>
      <c r="U10" s="242">
        <v>2</v>
      </c>
      <c r="V10" s="242">
        <v>1</v>
      </c>
      <c r="W10" s="242">
        <v>2</v>
      </c>
      <c r="X10" s="242">
        <v>3</v>
      </c>
      <c r="Y10" s="242">
        <v>1</v>
      </c>
      <c r="Z10" s="242">
        <v>3</v>
      </c>
      <c r="AA10" s="242">
        <v>3</v>
      </c>
      <c r="AB10" s="242">
        <v>3</v>
      </c>
      <c r="AC10" s="242">
        <v>3</v>
      </c>
      <c r="AD10" s="242">
        <v>3</v>
      </c>
      <c r="AE10" s="242">
        <v>2</v>
      </c>
      <c r="AF10" s="242">
        <v>3</v>
      </c>
      <c r="AG10" s="242">
        <v>3</v>
      </c>
      <c r="AH10" s="242">
        <v>3</v>
      </c>
      <c r="AI10" s="242">
        <v>3</v>
      </c>
      <c r="AJ10" s="242">
        <v>3</v>
      </c>
      <c r="AK10" s="242">
        <v>3</v>
      </c>
      <c r="AL10" s="242">
        <v>3</v>
      </c>
      <c r="AM10" s="242">
        <v>3</v>
      </c>
      <c r="AN10" s="242">
        <v>3</v>
      </c>
      <c r="AO10" s="242">
        <v>3</v>
      </c>
      <c r="AP10" s="242">
        <v>3</v>
      </c>
      <c r="AQ10" s="242">
        <v>3</v>
      </c>
      <c r="AR10" s="242">
        <v>3</v>
      </c>
      <c r="AS10" s="242">
        <v>3</v>
      </c>
    </row>
    <row r="11" spans="1:155" ht="32.25" thickBot="1" x14ac:dyDescent="0.3">
      <c r="A11" s="280" t="s">
        <v>312</v>
      </c>
      <c r="B11" s="281" t="s">
        <v>372</v>
      </c>
      <c r="C11" s="255">
        <f t="shared" si="0"/>
        <v>2.625</v>
      </c>
      <c r="D11" s="342"/>
      <c r="F11" s="242">
        <v>3</v>
      </c>
      <c r="G11" s="242">
        <v>2</v>
      </c>
      <c r="H11" s="242">
        <v>2</v>
      </c>
      <c r="I11" s="242">
        <v>3</v>
      </c>
      <c r="J11" s="242">
        <v>3</v>
      </c>
      <c r="K11" s="242">
        <v>3</v>
      </c>
      <c r="L11" s="242">
        <v>3</v>
      </c>
      <c r="M11" s="242">
        <v>2</v>
      </c>
      <c r="N11" s="242">
        <v>3</v>
      </c>
      <c r="O11" s="242">
        <v>3</v>
      </c>
      <c r="P11" s="242">
        <v>3</v>
      </c>
      <c r="Q11" s="242">
        <v>3</v>
      </c>
      <c r="R11" s="242">
        <v>3</v>
      </c>
      <c r="S11" s="242">
        <v>3</v>
      </c>
      <c r="T11" s="242">
        <v>2</v>
      </c>
      <c r="U11" s="242">
        <v>1</v>
      </c>
      <c r="V11" s="242">
        <v>2</v>
      </c>
      <c r="W11" s="242">
        <v>1</v>
      </c>
      <c r="X11" s="242">
        <v>3</v>
      </c>
      <c r="Y11" s="242">
        <v>2</v>
      </c>
      <c r="Z11" s="242">
        <v>3</v>
      </c>
      <c r="AA11" s="242">
        <v>3</v>
      </c>
      <c r="AB11" s="242">
        <v>3</v>
      </c>
      <c r="AC11" s="242">
        <v>3</v>
      </c>
      <c r="AD11" s="242">
        <v>3</v>
      </c>
      <c r="AE11" s="242">
        <v>2</v>
      </c>
      <c r="AF11" s="242">
        <v>3</v>
      </c>
      <c r="AG11" s="242">
        <v>3</v>
      </c>
      <c r="AH11" s="242">
        <v>3</v>
      </c>
      <c r="AI11" s="242">
        <v>3</v>
      </c>
      <c r="AJ11" s="242">
        <v>2</v>
      </c>
      <c r="AK11" s="242">
        <v>3</v>
      </c>
      <c r="AL11" s="242">
        <v>2</v>
      </c>
      <c r="AM11" s="242">
        <v>3</v>
      </c>
      <c r="AN11" s="242">
        <v>3</v>
      </c>
      <c r="AO11" s="242">
        <v>3</v>
      </c>
      <c r="AP11" s="242">
        <v>3</v>
      </c>
      <c r="AQ11" s="242">
        <v>2</v>
      </c>
      <c r="AR11" s="242">
        <v>2</v>
      </c>
      <c r="AS11" s="242">
        <v>3</v>
      </c>
    </row>
    <row r="12" spans="1:155" ht="32.25" thickBot="1" x14ac:dyDescent="0.3">
      <c r="A12" s="278" t="s">
        <v>313</v>
      </c>
      <c r="B12" s="282" t="s">
        <v>373</v>
      </c>
      <c r="C12" s="255">
        <f t="shared" si="0"/>
        <v>2.6749999999999998</v>
      </c>
      <c r="D12" s="342"/>
      <c r="F12" s="242">
        <v>3</v>
      </c>
      <c r="G12" s="242">
        <v>3</v>
      </c>
      <c r="H12" s="242">
        <v>3</v>
      </c>
      <c r="I12" s="242">
        <v>3</v>
      </c>
      <c r="J12" s="242">
        <v>3</v>
      </c>
      <c r="K12" s="242">
        <v>3</v>
      </c>
      <c r="L12" s="242">
        <v>3</v>
      </c>
      <c r="M12" s="242">
        <v>2</v>
      </c>
      <c r="N12" s="242">
        <v>3</v>
      </c>
      <c r="O12" s="242">
        <v>3</v>
      </c>
      <c r="P12" s="242">
        <v>3</v>
      </c>
      <c r="Q12" s="242">
        <v>3</v>
      </c>
      <c r="R12" s="242">
        <v>3</v>
      </c>
      <c r="S12" s="242">
        <v>3</v>
      </c>
      <c r="T12" s="242">
        <v>2</v>
      </c>
      <c r="U12" s="242">
        <v>1</v>
      </c>
      <c r="V12" s="242">
        <v>3</v>
      </c>
      <c r="W12" s="242">
        <v>1</v>
      </c>
      <c r="X12" s="242">
        <v>3</v>
      </c>
      <c r="Y12" s="242">
        <v>1</v>
      </c>
      <c r="Z12" s="242">
        <v>3</v>
      </c>
      <c r="AA12" s="242">
        <v>2</v>
      </c>
      <c r="AB12" s="242">
        <v>3</v>
      </c>
      <c r="AC12" s="242">
        <v>3</v>
      </c>
      <c r="AD12" s="242">
        <v>3</v>
      </c>
      <c r="AE12" s="242">
        <v>2</v>
      </c>
      <c r="AF12" s="242">
        <v>3</v>
      </c>
      <c r="AG12" s="242">
        <v>3</v>
      </c>
      <c r="AH12" s="242">
        <v>3</v>
      </c>
      <c r="AI12" s="242">
        <v>3</v>
      </c>
      <c r="AJ12" s="242">
        <v>2</v>
      </c>
      <c r="AK12" s="242">
        <v>3</v>
      </c>
      <c r="AL12" s="242">
        <v>3</v>
      </c>
      <c r="AM12" s="242">
        <v>3</v>
      </c>
      <c r="AN12" s="242">
        <v>3</v>
      </c>
      <c r="AO12" s="242">
        <v>2</v>
      </c>
      <c r="AP12" s="242">
        <v>2</v>
      </c>
      <c r="AQ12" s="242">
        <v>3</v>
      </c>
      <c r="AR12" s="242">
        <v>3</v>
      </c>
      <c r="AS12" s="242">
        <v>3</v>
      </c>
    </row>
    <row r="13" spans="1:155" ht="48" thickBot="1" x14ac:dyDescent="0.3">
      <c r="A13" s="280" t="s">
        <v>314</v>
      </c>
      <c r="B13" s="282" t="s">
        <v>374</v>
      </c>
      <c r="C13" s="255">
        <f t="shared" si="0"/>
        <v>2.7250000000000001</v>
      </c>
      <c r="D13" s="342"/>
      <c r="F13" s="242">
        <v>2</v>
      </c>
      <c r="G13" s="242">
        <v>2</v>
      </c>
      <c r="H13" s="242">
        <v>3</v>
      </c>
      <c r="I13" s="242">
        <v>2</v>
      </c>
      <c r="J13" s="242">
        <v>3</v>
      </c>
      <c r="K13" s="242">
        <v>3</v>
      </c>
      <c r="L13" s="242">
        <v>3</v>
      </c>
      <c r="M13" s="242">
        <v>2</v>
      </c>
      <c r="N13" s="242">
        <v>3</v>
      </c>
      <c r="O13" s="242">
        <v>3</v>
      </c>
      <c r="P13" s="242">
        <v>3</v>
      </c>
      <c r="Q13" s="242">
        <v>3</v>
      </c>
      <c r="R13" s="242">
        <v>3</v>
      </c>
      <c r="S13" s="242">
        <v>3</v>
      </c>
      <c r="T13" s="242">
        <v>1</v>
      </c>
      <c r="U13" s="242">
        <v>2</v>
      </c>
      <c r="V13" s="242">
        <v>3</v>
      </c>
      <c r="W13" s="242">
        <v>2</v>
      </c>
      <c r="X13" s="242">
        <v>3</v>
      </c>
      <c r="Y13" s="242">
        <v>2</v>
      </c>
      <c r="Z13" s="242">
        <v>3</v>
      </c>
      <c r="AA13" s="242">
        <v>2</v>
      </c>
      <c r="AB13" s="242">
        <v>3</v>
      </c>
      <c r="AC13" s="242">
        <v>3</v>
      </c>
      <c r="AD13" s="242">
        <v>3</v>
      </c>
      <c r="AE13" s="242">
        <v>2</v>
      </c>
      <c r="AF13" s="242">
        <v>3</v>
      </c>
      <c r="AG13" s="242">
        <v>3</v>
      </c>
      <c r="AH13" s="242">
        <v>3</v>
      </c>
      <c r="AI13" s="242">
        <v>3</v>
      </c>
      <c r="AJ13" s="242">
        <v>3</v>
      </c>
      <c r="AK13" s="242">
        <v>3</v>
      </c>
      <c r="AL13" s="242">
        <v>3</v>
      </c>
      <c r="AM13" s="242">
        <v>3</v>
      </c>
      <c r="AN13" s="242">
        <v>3</v>
      </c>
      <c r="AO13" s="242">
        <v>3</v>
      </c>
      <c r="AP13" s="242">
        <v>3</v>
      </c>
      <c r="AQ13" s="242">
        <v>3</v>
      </c>
      <c r="AR13" s="242">
        <v>3</v>
      </c>
      <c r="AS13" s="242">
        <v>3</v>
      </c>
    </row>
    <row r="14" spans="1:155" ht="48" thickBot="1" x14ac:dyDescent="0.3">
      <c r="A14" s="280" t="s">
        <v>315</v>
      </c>
      <c r="B14" s="282" t="s">
        <v>229</v>
      </c>
      <c r="C14" s="255">
        <f t="shared" si="0"/>
        <v>2.625</v>
      </c>
      <c r="D14" s="342"/>
      <c r="F14" s="242">
        <v>3</v>
      </c>
      <c r="G14" s="242">
        <v>2</v>
      </c>
      <c r="H14" s="242">
        <v>3</v>
      </c>
      <c r="I14" s="242">
        <v>3</v>
      </c>
      <c r="J14" s="242">
        <v>3</v>
      </c>
      <c r="K14" s="242">
        <v>3</v>
      </c>
      <c r="L14" s="242">
        <v>3</v>
      </c>
      <c r="M14" s="242">
        <v>2</v>
      </c>
      <c r="N14" s="242">
        <v>3</v>
      </c>
      <c r="O14" s="242">
        <v>3</v>
      </c>
      <c r="P14" s="242">
        <v>2</v>
      </c>
      <c r="Q14" s="242">
        <v>3</v>
      </c>
      <c r="R14" s="242">
        <v>3</v>
      </c>
      <c r="S14" s="242">
        <v>3</v>
      </c>
      <c r="T14" s="242">
        <v>2</v>
      </c>
      <c r="U14" s="242">
        <v>1</v>
      </c>
      <c r="V14" s="242">
        <v>3</v>
      </c>
      <c r="W14" s="242">
        <v>2</v>
      </c>
      <c r="X14" s="242">
        <v>3</v>
      </c>
      <c r="Y14" s="242">
        <v>2</v>
      </c>
      <c r="Z14" s="242">
        <v>3</v>
      </c>
      <c r="AA14" s="242">
        <v>2</v>
      </c>
      <c r="AB14" s="242">
        <v>3</v>
      </c>
      <c r="AC14" s="242">
        <v>3</v>
      </c>
      <c r="AD14" s="242">
        <v>3</v>
      </c>
      <c r="AE14" s="242">
        <v>2</v>
      </c>
      <c r="AF14" s="242">
        <v>3</v>
      </c>
      <c r="AG14" s="242">
        <v>3</v>
      </c>
      <c r="AH14" s="242">
        <v>3</v>
      </c>
      <c r="AI14" s="242">
        <v>3</v>
      </c>
      <c r="AJ14" s="242">
        <v>3</v>
      </c>
      <c r="AK14" s="242">
        <v>2</v>
      </c>
      <c r="AL14" s="242">
        <v>2</v>
      </c>
      <c r="AM14" s="242">
        <v>2</v>
      </c>
      <c r="AN14" s="242">
        <v>2</v>
      </c>
      <c r="AO14" s="242">
        <v>2</v>
      </c>
      <c r="AP14" s="242">
        <v>3</v>
      </c>
      <c r="AQ14" s="242">
        <v>3</v>
      </c>
      <c r="AR14" s="242">
        <v>3</v>
      </c>
      <c r="AS14" s="242">
        <v>3</v>
      </c>
    </row>
    <row r="15" spans="1:155" ht="48" thickBot="1" x14ac:dyDescent="0.3">
      <c r="A15" s="278" t="s">
        <v>316</v>
      </c>
      <c r="B15" s="282" t="s">
        <v>375</v>
      </c>
      <c r="C15" s="255">
        <f>IF(COUNTA(F15:ONE15)=0,"нет",AVERAGE(F15:ONE15))</f>
        <v>2.9</v>
      </c>
      <c r="D15" s="342"/>
      <c r="F15" s="242">
        <v>3</v>
      </c>
      <c r="G15" s="242">
        <v>3</v>
      </c>
      <c r="H15" s="242">
        <v>3</v>
      </c>
      <c r="I15" s="242">
        <v>3</v>
      </c>
      <c r="J15" s="242">
        <v>3</v>
      </c>
      <c r="K15" s="242">
        <v>3</v>
      </c>
      <c r="L15" s="242">
        <v>3</v>
      </c>
      <c r="M15" s="242">
        <v>2</v>
      </c>
      <c r="N15" s="242">
        <v>3</v>
      </c>
      <c r="O15" s="242">
        <v>3</v>
      </c>
    </row>
    <row r="16" spans="1:155" ht="32.25" thickBot="1" x14ac:dyDescent="0.3">
      <c r="A16" s="280" t="s">
        <v>317</v>
      </c>
      <c r="B16" s="282" t="s">
        <v>434</v>
      </c>
      <c r="C16" s="255">
        <f>IF(COUNTA(F16:ONE16)=0,"нет",AVERAGE(F16:ONE16))</f>
        <v>2.85</v>
      </c>
      <c r="D16" s="342"/>
      <c r="Z16" s="242">
        <v>3</v>
      </c>
      <c r="AA16" s="242">
        <v>2</v>
      </c>
      <c r="AB16" s="242">
        <v>3</v>
      </c>
      <c r="AC16" s="242">
        <v>3</v>
      </c>
      <c r="AD16" s="242">
        <v>3</v>
      </c>
      <c r="AE16" s="242">
        <v>2</v>
      </c>
      <c r="AF16" s="242">
        <v>3</v>
      </c>
      <c r="AG16" s="242">
        <v>3</v>
      </c>
      <c r="AH16" s="242">
        <v>3</v>
      </c>
      <c r="AI16" s="242">
        <v>3</v>
      </c>
      <c r="AJ16" s="242">
        <v>2</v>
      </c>
      <c r="AK16" s="242">
        <v>3</v>
      </c>
      <c r="AL16" s="242">
        <v>3</v>
      </c>
      <c r="AM16" s="242">
        <v>3</v>
      </c>
      <c r="AN16" s="242">
        <v>3</v>
      </c>
      <c r="AO16" s="242">
        <v>3</v>
      </c>
      <c r="AP16" s="242">
        <v>3</v>
      </c>
      <c r="AQ16" s="242">
        <v>3</v>
      </c>
      <c r="AR16" s="242">
        <v>3</v>
      </c>
      <c r="AS16" s="242">
        <v>3</v>
      </c>
    </row>
    <row r="17" spans="1:45" ht="32.25" thickBot="1" x14ac:dyDescent="0.3">
      <c r="A17" s="280" t="s">
        <v>318</v>
      </c>
      <c r="B17" s="282" t="s">
        <v>376</v>
      </c>
      <c r="C17" s="255" t="str">
        <f>IF(COUNTA(F17:ONE17)=0,"нет",AVERAGE(F17:ONE17))</f>
        <v>нет</v>
      </c>
      <c r="D17" s="342"/>
    </row>
    <row r="18" spans="1:45" ht="32.25" thickBot="1" x14ac:dyDescent="0.3">
      <c r="A18" s="278" t="s">
        <v>319</v>
      </c>
      <c r="B18" s="283" t="s">
        <v>226</v>
      </c>
      <c r="C18" s="255">
        <f t="shared" si="0"/>
        <v>2.75</v>
      </c>
      <c r="D18" s="342"/>
      <c r="F18" s="242">
        <v>3</v>
      </c>
      <c r="G18" s="242">
        <v>3</v>
      </c>
      <c r="H18" s="242">
        <v>3</v>
      </c>
      <c r="I18" s="242">
        <v>3</v>
      </c>
      <c r="J18" s="242">
        <v>3</v>
      </c>
      <c r="K18" s="242">
        <v>3</v>
      </c>
      <c r="L18" s="242">
        <v>3</v>
      </c>
      <c r="M18" s="242">
        <v>2</v>
      </c>
      <c r="N18" s="242">
        <v>3</v>
      </c>
      <c r="O18" s="242">
        <v>3</v>
      </c>
      <c r="P18" s="242">
        <v>3</v>
      </c>
      <c r="Q18" s="242">
        <v>3</v>
      </c>
      <c r="R18" s="242">
        <v>3</v>
      </c>
      <c r="S18" s="242">
        <v>3</v>
      </c>
      <c r="T18" s="242">
        <v>3</v>
      </c>
      <c r="U18" s="242">
        <v>3</v>
      </c>
      <c r="V18" s="242">
        <v>3</v>
      </c>
      <c r="W18" s="242">
        <v>2</v>
      </c>
      <c r="X18" s="242">
        <v>3</v>
      </c>
      <c r="Y18" s="242">
        <v>3</v>
      </c>
      <c r="Z18" s="242">
        <v>3</v>
      </c>
      <c r="AA18" s="242">
        <v>2</v>
      </c>
      <c r="AB18" s="242">
        <v>3</v>
      </c>
      <c r="AC18" s="242">
        <v>3</v>
      </c>
      <c r="AD18" s="242">
        <v>3</v>
      </c>
      <c r="AE18" s="242">
        <v>2</v>
      </c>
      <c r="AF18" s="242">
        <v>3</v>
      </c>
      <c r="AG18" s="242">
        <v>3</v>
      </c>
      <c r="AH18" s="242">
        <v>3</v>
      </c>
      <c r="AI18" s="242">
        <v>3</v>
      </c>
      <c r="AJ18" s="242">
        <v>3</v>
      </c>
      <c r="AK18" s="242">
        <v>3</v>
      </c>
      <c r="AL18" s="242">
        <v>2</v>
      </c>
      <c r="AM18" s="242">
        <v>2</v>
      </c>
      <c r="AN18" s="242">
        <v>2</v>
      </c>
      <c r="AO18" s="242">
        <v>3</v>
      </c>
      <c r="AP18" s="242">
        <v>3</v>
      </c>
      <c r="AQ18" s="242">
        <v>2</v>
      </c>
      <c r="AR18" s="242">
        <v>2</v>
      </c>
      <c r="AS18" s="242">
        <v>2</v>
      </c>
    </row>
    <row r="19" spans="1:45" ht="17.25" thickTop="1" thickBot="1" x14ac:dyDescent="0.3">
      <c r="A19" s="248" t="s">
        <v>320</v>
      </c>
      <c r="B19" s="244" t="s">
        <v>232</v>
      </c>
      <c r="C19" s="117"/>
      <c r="D19" s="249" t="s">
        <v>65</v>
      </c>
    </row>
    <row r="20" spans="1:45" ht="64.5" thickTop="1" thickBot="1" x14ac:dyDescent="0.3">
      <c r="A20" s="278" t="s">
        <v>321</v>
      </c>
      <c r="B20" s="284" t="s">
        <v>377</v>
      </c>
      <c r="C20" s="255">
        <f>AVERAGE(F20:ONE20)</f>
        <v>2.7</v>
      </c>
      <c r="D20" s="342" t="s">
        <v>441</v>
      </c>
      <c r="F20" s="242">
        <v>3</v>
      </c>
      <c r="G20" s="242">
        <v>3</v>
      </c>
      <c r="H20" s="242">
        <v>3</v>
      </c>
      <c r="I20" s="242">
        <v>3</v>
      </c>
      <c r="J20" s="242">
        <v>2</v>
      </c>
      <c r="K20" s="242">
        <v>3</v>
      </c>
      <c r="L20" s="242">
        <v>3</v>
      </c>
      <c r="M20" s="242">
        <v>3</v>
      </c>
      <c r="N20" s="242">
        <v>3</v>
      </c>
      <c r="O20" s="242">
        <v>3</v>
      </c>
      <c r="P20" s="242">
        <v>2</v>
      </c>
      <c r="Q20" s="242">
        <v>3</v>
      </c>
      <c r="R20" s="242">
        <v>3</v>
      </c>
      <c r="S20" s="242">
        <v>3</v>
      </c>
      <c r="T20" s="242">
        <v>3</v>
      </c>
      <c r="U20" s="242">
        <v>2</v>
      </c>
      <c r="V20" s="242">
        <v>3</v>
      </c>
      <c r="W20" s="242">
        <v>2</v>
      </c>
      <c r="X20" s="242">
        <v>3</v>
      </c>
      <c r="Y20" s="242">
        <v>2</v>
      </c>
      <c r="Z20" s="242">
        <v>3</v>
      </c>
      <c r="AA20" s="242">
        <v>3</v>
      </c>
      <c r="AB20" s="242">
        <v>2</v>
      </c>
      <c r="AC20" s="242">
        <v>2</v>
      </c>
      <c r="AD20" s="242">
        <v>3</v>
      </c>
      <c r="AE20" s="242">
        <v>2</v>
      </c>
      <c r="AF20" s="242">
        <v>2</v>
      </c>
      <c r="AG20" s="242">
        <v>3</v>
      </c>
      <c r="AH20" s="242">
        <v>2</v>
      </c>
      <c r="AI20" s="242">
        <v>3</v>
      </c>
      <c r="AJ20" s="242">
        <v>3</v>
      </c>
      <c r="AK20" s="242">
        <v>3</v>
      </c>
      <c r="AL20" s="242">
        <v>3</v>
      </c>
      <c r="AM20" s="242">
        <v>3</v>
      </c>
      <c r="AN20" s="242">
        <v>3</v>
      </c>
      <c r="AO20" s="242">
        <v>2</v>
      </c>
      <c r="AP20" s="242">
        <v>2</v>
      </c>
      <c r="AQ20" s="242">
        <v>3</v>
      </c>
      <c r="AR20" s="242">
        <v>3</v>
      </c>
      <c r="AS20" s="242">
        <v>3</v>
      </c>
    </row>
    <row r="21" spans="1:45" ht="32.25" thickBot="1" x14ac:dyDescent="0.3">
      <c r="A21" s="280" t="s">
        <v>322</v>
      </c>
      <c r="B21" s="285" t="s">
        <v>435</v>
      </c>
      <c r="C21" s="255">
        <f t="shared" ref="C21:C25" si="1">AVERAGE(F21:ONE21)</f>
        <v>2.625</v>
      </c>
      <c r="D21" s="342"/>
      <c r="F21" s="242">
        <v>3</v>
      </c>
      <c r="G21" s="242">
        <v>3</v>
      </c>
      <c r="H21" s="242">
        <v>3</v>
      </c>
      <c r="I21" s="242">
        <v>2</v>
      </c>
      <c r="J21" s="242">
        <v>2</v>
      </c>
      <c r="K21" s="242">
        <v>3</v>
      </c>
      <c r="L21" s="242">
        <v>3</v>
      </c>
      <c r="M21" s="242">
        <v>2</v>
      </c>
      <c r="N21" s="242">
        <v>3</v>
      </c>
      <c r="O21" s="242">
        <v>3</v>
      </c>
      <c r="P21" s="242">
        <v>3</v>
      </c>
      <c r="Q21" s="242">
        <v>3</v>
      </c>
      <c r="R21" s="242">
        <v>3</v>
      </c>
      <c r="S21" s="242">
        <v>3</v>
      </c>
      <c r="T21" s="242">
        <v>3</v>
      </c>
      <c r="U21" s="242">
        <v>2</v>
      </c>
      <c r="V21" s="242">
        <v>2</v>
      </c>
      <c r="W21" s="242">
        <v>2</v>
      </c>
      <c r="X21" s="242">
        <v>3</v>
      </c>
      <c r="Y21" s="242">
        <v>2</v>
      </c>
      <c r="Z21" s="242">
        <v>3</v>
      </c>
      <c r="AA21" s="242">
        <v>3</v>
      </c>
      <c r="AB21" s="242">
        <v>3</v>
      </c>
      <c r="AC21" s="242">
        <v>2</v>
      </c>
      <c r="AD21" s="242">
        <v>3</v>
      </c>
      <c r="AE21" s="242">
        <v>2</v>
      </c>
      <c r="AF21" s="242">
        <v>2</v>
      </c>
      <c r="AG21" s="242">
        <v>3</v>
      </c>
      <c r="AH21" s="242">
        <v>2</v>
      </c>
      <c r="AI21" s="242">
        <v>3</v>
      </c>
      <c r="AJ21" s="242">
        <v>2</v>
      </c>
      <c r="AK21" s="242">
        <v>3</v>
      </c>
      <c r="AL21" s="242">
        <v>3</v>
      </c>
      <c r="AM21" s="242">
        <v>3</v>
      </c>
      <c r="AN21" s="242">
        <v>3</v>
      </c>
      <c r="AO21" s="242">
        <v>3</v>
      </c>
      <c r="AP21" s="242">
        <v>3</v>
      </c>
      <c r="AQ21" s="242">
        <v>2</v>
      </c>
      <c r="AR21" s="242">
        <v>2</v>
      </c>
      <c r="AS21" s="242">
        <v>2</v>
      </c>
    </row>
    <row r="22" spans="1:45" ht="63.75" thickBot="1" x14ac:dyDescent="0.3">
      <c r="A22" s="280" t="s">
        <v>323</v>
      </c>
      <c r="B22" s="286" t="s">
        <v>227</v>
      </c>
      <c r="C22" s="255">
        <f t="shared" si="1"/>
        <v>2.7250000000000001</v>
      </c>
      <c r="D22" s="342"/>
      <c r="F22" s="242">
        <v>3</v>
      </c>
      <c r="G22" s="242">
        <v>3</v>
      </c>
      <c r="H22" s="242">
        <v>3</v>
      </c>
      <c r="I22" s="242">
        <v>3</v>
      </c>
      <c r="J22" s="242">
        <v>2</v>
      </c>
      <c r="K22" s="242">
        <v>3</v>
      </c>
      <c r="L22" s="242">
        <v>3</v>
      </c>
      <c r="M22" s="242">
        <v>3</v>
      </c>
      <c r="N22" s="242">
        <v>3</v>
      </c>
      <c r="O22" s="242">
        <v>3</v>
      </c>
      <c r="P22" s="242">
        <v>3</v>
      </c>
      <c r="Q22" s="242">
        <v>3</v>
      </c>
      <c r="R22" s="242">
        <v>3</v>
      </c>
      <c r="S22" s="242">
        <v>3</v>
      </c>
      <c r="T22" s="242">
        <v>3</v>
      </c>
      <c r="U22" s="242">
        <v>3</v>
      </c>
      <c r="V22" s="242">
        <v>2</v>
      </c>
      <c r="W22" s="242">
        <v>2</v>
      </c>
      <c r="X22" s="242">
        <v>3</v>
      </c>
      <c r="Y22" s="242">
        <v>3</v>
      </c>
      <c r="Z22" s="242">
        <v>3</v>
      </c>
      <c r="AA22" s="242">
        <v>2</v>
      </c>
      <c r="AB22" s="242">
        <v>2</v>
      </c>
      <c r="AC22" s="242">
        <v>2</v>
      </c>
      <c r="AD22" s="242">
        <v>3</v>
      </c>
      <c r="AE22" s="242">
        <v>2</v>
      </c>
      <c r="AF22" s="242">
        <v>2</v>
      </c>
      <c r="AG22" s="242">
        <v>3</v>
      </c>
      <c r="AH22" s="242">
        <v>2</v>
      </c>
      <c r="AI22" s="242">
        <v>3</v>
      </c>
      <c r="AJ22" s="242">
        <v>3</v>
      </c>
      <c r="AK22" s="242">
        <v>2</v>
      </c>
      <c r="AL22" s="242">
        <v>3</v>
      </c>
      <c r="AM22" s="242">
        <v>3</v>
      </c>
      <c r="AN22" s="242">
        <v>3</v>
      </c>
      <c r="AO22" s="242">
        <v>3</v>
      </c>
      <c r="AP22" s="242">
        <v>3</v>
      </c>
      <c r="AQ22" s="242">
        <v>3</v>
      </c>
      <c r="AR22" s="242">
        <v>3</v>
      </c>
      <c r="AS22" s="242">
        <v>2</v>
      </c>
    </row>
    <row r="23" spans="1:45" ht="48" thickBot="1" x14ac:dyDescent="0.3">
      <c r="A23" s="280" t="s">
        <v>324</v>
      </c>
      <c r="B23" s="286" t="s">
        <v>228</v>
      </c>
      <c r="C23" s="255">
        <f>IF(COUNTA(F23:ONE23)=0,"нет",AVERAGE(F23:ONE23))</f>
        <v>2.5</v>
      </c>
      <c r="D23" s="342"/>
      <c r="F23" s="242">
        <v>2</v>
      </c>
      <c r="G23" s="242">
        <v>2</v>
      </c>
      <c r="H23" s="242">
        <v>2</v>
      </c>
      <c r="I23" s="242">
        <v>3</v>
      </c>
      <c r="J23" s="242">
        <v>3</v>
      </c>
      <c r="K23" s="242">
        <v>3</v>
      </c>
      <c r="L23" s="242">
        <v>3</v>
      </c>
      <c r="M23" s="242">
        <v>2</v>
      </c>
      <c r="N23" s="242">
        <v>3</v>
      </c>
      <c r="O23" s="242">
        <v>2</v>
      </c>
    </row>
    <row r="24" spans="1:45" ht="48" thickBot="1" x14ac:dyDescent="0.3">
      <c r="A24" s="280" t="s">
        <v>325</v>
      </c>
      <c r="B24" s="286" t="s">
        <v>378</v>
      </c>
      <c r="C24" s="255" t="str">
        <f>IF(COUNTA(F24:ONE24)=0,"нет",AVERAGE(F24:ONE24))</f>
        <v>нет</v>
      </c>
      <c r="D24" s="342"/>
    </row>
    <row r="25" spans="1:45" ht="32.25" thickBot="1" x14ac:dyDescent="0.3">
      <c r="A25" s="280" t="s">
        <v>326</v>
      </c>
      <c r="B25" s="287" t="s">
        <v>379</v>
      </c>
      <c r="C25" s="255">
        <f t="shared" si="1"/>
        <v>2.7250000000000001</v>
      </c>
      <c r="D25" s="342"/>
      <c r="F25" s="242">
        <v>3</v>
      </c>
      <c r="G25" s="242">
        <v>3</v>
      </c>
      <c r="H25" s="242">
        <v>3</v>
      </c>
      <c r="I25" s="242">
        <v>3</v>
      </c>
      <c r="J25" s="242">
        <v>3</v>
      </c>
      <c r="K25" s="242">
        <v>3</v>
      </c>
      <c r="L25" s="242">
        <v>3</v>
      </c>
      <c r="M25" s="242">
        <v>3</v>
      </c>
      <c r="N25" s="242">
        <v>3</v>
      </c>
      <c r="O25" s="242">
        <v>3</v>
      </c>
      <c r="P25" s="242">
        <v>3</v>
      </c>
      <c r="Q25" s="242">
        <v>3</v>
      </c>
      <c r="R25" s="242">
        <v>3</v>
      </c>
      <c r="S25" s="242">
        <v>3</v>
      </c>
      <c r="T25" s="242">
        <v>3</v>
      </c>
      <c r="U25" s="242">
        <v>3</v>
      </c>
      <c r="V25" s="242">
        <v>3</v>
      </c>
      <c r="W25" s="242">
        <v>2</v>
      </c>
      <c r="X25" s="242">
        <v>3</v>
      </c>
      <c r="Y25" s="242">
        <v>2</v>
      </c>
      <c r="Z25" s="242">
        <v>3</v>
      </c>
      <c r="AA25" s="242">
        <v>2</v>
      </c>
      <c r="AB25" s="242">
        <v>3</v>
      </c>
      <c r="AC25" s="242">
        <v>2</v>
      </c>
      <c r="AD25" s="242">
        <v>3</v>
      </c>
      <c r="AE25" s="242">
        <v>2</v>
      </c>
      <c r="AF25" s="242">
        <v>2</v>
      </c>
      <c r="AG25" s="242">
        <v>3</v>
      </c>
      <c r="AH25" s="242">
        <v>2</v>
      </c>
      <c r="AI25" s="242">
        <v>3</v>
      </c>
      <c r="AJ25" s="242">
        <v>3</v>
      </c>
      <c r="AK25" s="242">
        <v>3</v>
      </c>
      <c r="AL25" s="242">
        <v>3</v>
      </c>
      <c r="AM25" s="242">
        <v>3</v>
      </c>
      <c r="AN25" s="242">
        <v>3</v>
      </c>
      <c r="AO25" s="242">
        <v>3</v>
      </c>
      <c r="AP25" s="242">
        <v>2</v>
      </c>
      <c r="AQ25" s="242">
        <v>2</v>
      </c>
      <c r="AR25" s="242">
        <v>2</v>
      </c>
      <c r="AS25" s="242">
        <v>2</v>
      </c>
    </row>
    <row r="26" spans="1:45" ht="17.25" thickTop="1" thickBot="1" x14ac:dyDescent="0.3">
      <c r="A26" s="250" t="s">
        <v>327</v>
      </c>
      <c r="B26" s="251" t="s">
        <v>233</v>
      </c>
      <c r="C26" s="241"/>
      <c r="D26" s="252" t="s">
        <v>65</v>
      </c>
    </row>
    <row r="27" spans="1:45" ht="16.5" thickBot="1" x14ac:dyDescent="0.3">
      <c r="A27" s="288" t="s">
        <v>328</v>
      </c>
      <c r="B27" s="289" t="s">
        <v>380</v>
      </c>
      <c r="C27" s="256">
        <f>AVERAGE(F27:ONE27)</f>
        <v>2.75</v>
      </c>
      <c r="D27" s="343" t="s">
        <v>442</v>
      </c>
      <c r="F27" s="242">
        <v>3</v>
      </c>
      <c r="G27" s="242">
        <v>3</v>
      </c>
      <c r="H27" s="242">
        <v>2</v>
      </c>
      <c r="I27" s="242">
        <v>3</v>
      </c>
      <c r="J27" s="242">
        <v>3</v>
      </c>
      <c r="K27" s="242">
        <v>3</v>
      </c>
      <c r="L27" s="242">
        <v>3</v>
      </c>
      <c r="M27" s="242">
        <v>3</v>
      </c>
      <c r="N27" s="242">
        <v>3</v>
      </c>
      <c r="O27" s="242">
        <v>3</v>
      </c>
      <c r="P27" s="242">
        <v>3</v>
      </c>
      <c r="Q27" s="242">
        <v>3</v>
      </c>
      <c r="R27" s="242">
        <v>3</v>
      </c>
      <c r="S27" s="242">
        <v>3</v>
      </c>
      <c r="T27" s="242">
        <v>2</v>
      </c>
      <c r="U27" s="242">
        <v>2</v>
      </c>
      <c r="V27" s="242">
        <v>3</v>
      </c>
      <c r="W27" s="242">
        <v>2</v>
      </c>
      <c r="X27" s="242">
        <v>3</v>
      </c>
      <c r="Y27" s="242">
        <v>3</v>
      </c>
      <c r="Z27" s="242">
        <v>3</v>
      </c>
      <c r="AA27" s="242">
        <v>2</v>
      </c>
      <c r="AB27" s="242">
        <v>3</v>
      </c>
      <c r="AC27" s="242">
        <v>3</v>
      </c>
      <c r="AD27" s="242">
        <v>3</v>
      </c>
      <c r="AE27" s="242">
        <v>2</v>
      </c>
      <c r="AF27" s="242">
        <v>3</v>
      </c>
      <c r="AG27" s="242">
        <v>3</v>
      </c>
      <c r="AH27" s="242">
        <v>3</v>
      </c>
      <c r="AI27" s="242">
        <v>3</v>
      </c>
      <c r="AJ27" s="242">
        <v>2</v>
      </c>
      <c r="AK27" s="242">
        <v>3</v>
      </c>
      <c r="AL27" s="242">
        <v>3</v>
      </c>
      <c r="AM27" s="242">
        <v>3</v>
      </c>
      <c r="AN27" s="242">
        <v>2</v>
      </c>
      <c r="AO27" s="242">
        <v>2</v>
      </c>
      <c r="AP27" s="242">
        <v>2</v>
      </c>
      <c r="AQ27" s="242">
        <v>3</v>
      </c>
      <c r="AR27" s="242">
        <v>3</v>
      </c>
      <c r="AS27" s="242">
        <v>3</v>
      </c>
    </row>
    <row r="28" spans="1:45" ht="32.25" thickBot="1" x14ac:dyDescent="0.3">
      <c r="A28" s="280" t="s">
        <v>329</v>
      </c>
      <c r="B28" s="286" t="s">
        <v>381</v>
      </c>
      <c r="C28" s="256">
        <f t="shared" ref="C28:C43" si="2">AVERAGE(F28:ONE28)</f>
        <v>2.9</v>
      </c>
      <c r="D28" s="342"/>
      <c r="F28" s="242">
        <v>3</v>
      </c>
      <c r="G28" s="242">
        <v>3</v>
      </c>
      <c r="H28" s="242">
        <v>3</v>
      </c>
      <c r="I28" s="242">
        <v>3</v>
      </c>
      <c r="J28" s="242">
        <v>3</v>
      </c>
      <c r="K28" s="242">
        <v>3</v>
      </c>
      <c r="L28" s="242">
        <v>3</v>
      </c>
      <c r="M28" s="242">
        <v>3</v>
      </c>
      <c r="N28" s="242">
        <v>3</v>
      </c>
      <c r="O28" s="242">
        <v>3</v>
      </c>
      <c r="P28" s="242">
        <v>3</v>
      </c>
      <c r="Q28" s="242">
        <v>3</v>
      </c>
      <c r="R28" s="242">
        <v>3</v>
      </c>
      <c r="S28" s="242">
        <v>3</v>
      </c>
      <c r="T28" s="242">
        <v>2</v>
      </c>
      <c r="U28" s="242">
        <v>2</v>
      </c>
      <c r="V28" s="242">
        <v>3</v>
      </c>
      <c r="W28" s="242">
        <v>2</v>
      </c>
      <c r="X28" s="242">
        <v>3</v>
      </c>
      <c r="Y28" s="242">
        <v>3</v>
      </c>
      <c r="Z28" s="242">
        <v>3</v>
      </c>
      <c r="AA28" s="242">
        <v>3</v>
      </c>
      <c r="AB28" s="242">
        <v>3</v>
      </c>
      <c r="AC28" s="242">
        <v>3</v>
      </c>
      <c r="AD28" s="242">
        <v>3</v>
      </c>
      <c r="AE28" s="242">
        <v>2</v>
      </c>
      <c r="AF28" s="242">
        <v>3</v>
      </c>
      <c r="AG28" s="242">
        <v>3</v>
      </c>
      <c r="AH28" s="242">
        <v>3</v>
      </c>
      <c r="AI28" s="242">
        <v>3</v>
      </c>
      <c r="AJ28" s="242">
        <v>3</v>
      </c>
      <c r="AK28" s="242">
        <v>3</v>
      </c>
      <c r="AL28" s="242">
        <v>3</v>
      </c>
      <c r="AM28" s="242">
        <v>3</v>
      </c>
      <c r="AN28" s="242">
        <v>3</v>
      </c>
      <c r="AO28" s="242">
        <v>3</v>
      </c>
      <c r="AP28" s="242">
        <v>3</v>
      </c>
      <c r="AQ28" s="242">
        <v>3</v>
      </c>
      <c r="AR28" s="242">
        <v>3</v>
      </c>
      <c r="AS28" s="242">
        <v>3</v>
      </c>
    </row>
    <row r="29" spans="1:45" ht="32.25" thickBot="1" x14ac:dyDescent="0.3">
      <c r="A29" s="280" t="s">
        <v>330</v>
      </c>
      <c r="B29" s="290" t="s">
        <v>382</v>
      </c>
      <c r="C29" s="256">
        <f t="shared" si="2"/>
        <v>2.5750000000000002</v>
      </c>
      <c r="D29" s="342"/>
      <c r="F29" s="242">
        <v>3</v>
      </c>
      <c r="G29" s="242">
        <v>2</v>
      </c>
      <c r="H29" s="242">
        <v>2</v>
      </c>
      <c r="I29" s="242">
        <v>2</v>
      </c>
      <c r="J29" s="242">
        <v>3</v>
      </c>
      <c r="K29" s="242">
        <v>3</v>
      </c>
      <c r="L29" s="242">
        <v>3</v>
      </c>
      <c r="M29" s="242">
        <v>3</v>
      </c>
      <c r="N29" s="242">
        <v>3</v>
      </c>
      <c r="O29" s="242">
        <v>3</v>
      </c>
      <c r="P29" s="242">
        <v>3</v>
      </c>
      <c r="Q29" s="242">
        <v>3</v>
      </c>
      <c r="R29" s="242">
        <v>3</v>
      </c>
      <c r="S29" s="242">
        <v>3</v>
      </c>
      <c r="T29" s="242">
        <v>1</v>
      </c>
      <c r="U29" s="242">
        <v>1</v>
      </c>
      <c r="V29" s="242">
        <v>2</v>
      </c>
      <c r="W29" s="242">
        <v>1</v>
      </c>
      <c r="X29" s="242">
        <v>3</v>
      </c>
      <c r="Y29" s="242">
        <v>3</v>
      </c>
      <c r="Z29" s="242">
        <v>3</v>
      </c>
      <c r="AA29" s="242">
        <v>2</v>
      </c>
      <c r="AB29" s="242">
        <v>3</v>
      </c>
      <c r="AC29" s="242">
        <v>3</v>
      </c>
      <c r="AD29" s="242">
        <v>3</v>
      </c>
      <c r="AE29" s="242">
        <v>2</v>
      </c>
      <c r="AF29" s="242">
        <v>3</v>
      </c>
      <c r="AG29" s="242">
        <v>3</v>
      </c>
      <c r="AH29" s="242">
        <v>3</v>
      </c>
      <c r="AI29" s="242">
        <v>3</v>
      </c>
      <c r="AJ29" s="242">
        <v>3</v>
      </c>
      <c r="AK29" s="242">
        <v>3</v>
      </c>
      <c r="AL29" s="242">
        <v>2</v>
      </c>
      <c r="AM29" s="242">
        <v>2</v>
      </c>
      <c r="AN29" s="242">
        <v>2</v>
      </c>
      <c r="AO29" s="242">
        <v>2</v>
      </c>
      <c r="AP29" s="242">
        <v>2</v>
      </c>
      <c r="AQ29" s="242">
        <v>3</v>
      </c>
      <c r="AR29" s="242">
        <v>3</v>
      </c>
      <c r="AS29" s="242">
        <v>3</v>
      </c>
    </row>
    <row r="30" spans="1:45" ht="48" thickBot="1" x14ac:dyDescent="0.3">
      <c r="A30" s="280" t="s">
        <v>331</v>
      </c>
      <c r="B30" s="291" t="s">
        <v>390</v>
      </c>
      <c r="C30" s="256">
        <f t="shared" si="2"/>
        <v>2.75</v>
      </c>
      <c r="D30" s="342"/>
      <c r="F30" s="242">
        <v>3</v>
      </c>
      <c r="G30" s="242">
        <v>3</v>
      </c>
      <c r="H30" s="242">
        <v>2</v>
      </c>
      <c r="I30" s="242">
        <v>3</v>
      </c>
      <c r="J30" s="242">
        <v>3</v>
      </c>
      <c r="K30" s="242">
        <v>3</v>
      </c>
      <c r="L30" s="242">
        <v>3</v>
      </c>
      <c r="M30" s="242">
        <v>3</v>
      </c>
      <c r="N30" s="242">
        <v>3</v>
      </c>
      <c r="O30" s="242">
        <v>3</v>
      </c>
      <c r="P30" s="242">
        <v>3</v>
      </c>
      <c r="Q30" s="242">
        <v>3</v>
      </c>
      <c r="R30" s="242">
        <v>3</v>
      </c>
      <c r="S30" s="242">
        <v>3</v>
      </c>
      <c r="T30" s="242">
        <v>2</v>
      </c>
      <c r="U30" s="242">
        <v>2</v>
      </c>
      <c r="V30" s="242">
        <v>2</v>
      </c>
      <c r="W30" s="242">
        <v>2</v>
      </c>
      <c r="X30" s="242">
        <v>3</v>
      </c>
      <c r="Y30" s="242">
        <v>3</v>
      </c>
      <c r="Z30" s="242">
        <v>3</v>
      </c>
      <c r="AA30" s="242">
        <v>3</v>
      </c>
      <c r="AB30" s="242">
        <v>3</v>
      </c>
      <c r="AC30" s="242">
        <v>3</v>
      </c>
      <c r="AD30" s="242">
        <v>3</v>
      </c>
      <c r="AE30" s="242">
        <v>2</v>
      </c>
      <c r="AF30" s="242">
        <v>2</v>
      </c>
      <c r="AG30" s="242">
        <v>3</v>
      </c>
      <c r="AH30" s="242">
        <v>3</v>
      </c>
      <c r="AI30" s="242">
        <v>3</v>
      </c>
      <c r="AJ30" s="242">
        <v>3</v>
      </c>
      <c r="AK30" s="242">
        <v>3</v>
      </c>
      <c r="AL30" s="242">
        <v>3</v>
      </c>
      <c r="AM30" s="242">
        <v>3</v>
      </c>
      <c r="AN30" s="242">
        <v>3</v>
      </c>
      <c r="AO30" s="242">
        <v>3</v>
      </c>
      <c r="AP30" s="242">
        <v>2</v>
      </c>
      <c r="AQ30" s="242">
        <v>2</v>
      </c>
      <c r="AR30" s="242">
        <v>2</v>
      </c>
      <c r="AS30" s="242">
        <v>3</v>
      </c>
    </row>
    <row r="31" spans="1:45" ht="48" thickBot="1" x14ac:dyDescent="0.3">
      <c r="A31" s="280" t="s">
        <v>332</v>
      </c>
      <c r="B31" s="291" t="s">
        <v>391</v>
      </c>
      <c r="C31" s="256">
        <f t="shared" si="2"/>
        <v>2.6</v>
      </c>
      <c r="D31" s="342"/>
      <c r="F31" s="242">
        <v>3</v>
      </c>
      <c r="G31" s="242">
        <v>3</v>
      </c>
      <c r="H31" s="242">
        <v>2</v>
      </c>
      <c r="I31" s="242">
        <v>3</v>
      </c>
      <c r="J31" s="242">
        <v>1</v>
      </c>
      <c r="K31" s="242">
        <v>3</v>
      </c>
      <c r="L31" s="242">
        <v>3</v>
      </c>
      <c r="M31" s="242">
        <v>3</v>
      </c>
      <c r="N31" s="242">
        <v>3</v>
      </c>
      <c r="O31" s="242">
        <v>3</v>
      </c>
      <c r="P31" s="242">
        <v>3</v>
      </c>
      <c r="Q31" s="242">
        <v>3</v>
      </c>
      <c r="R31" s="242">
        <v>3</v>
      </c>
      <c r="S31" s="242">
        <v>3</v>
      </c>
      <c r="T31" s="242">
        <v>2</v>
      </c>
      <c r="U31" s="242">
        <v>2</v>
      </c>
      <c r="V31" s="242">
        <v>2</v>
      </c>
      <c r="W31" s="242">
        <v>2</v>
      </c>
      <c r="X31" s="242">
        <v>3</v>
      </c>
      <c r="Y31" s="242">
        <v>3</v>
      </c>
      <c r="Z31" s="242">
        <v>3</v>
      </c>
      <c r="AA31" s="242">
        <v>2</v>
      </c>
      <c r="AB31" s="242">
        <v>3</v>
      </c>
      <c r="AC31" s="242">
        <v>3</v>
      </c>
      <c r="AD31" s="242">
        <v>3</v>
      </c>
      <c r="AE31" s="242">
        <v>2</v>
      </c>
      <c r="AF31" s="242">
        <v>3</v>
      </c>
      <c r="AG31" s="242">
        <v>3</v>
      </c>
      <c r="AH31" s="242">
        <v>2</v>
      </c>
      <c r="AI31" s="242">
        <v>3</v>
      </c>
      <c r="AJ31" s="242">
        <v>3</v>
      </c>
      <c r="AK31" s="242">
        <v>3</v>
      </c>
      <c r="AL31" s="242">
        <v>1</v>
      </c>
      <c r="AM31" s="242">
        <v>1</v>
      </c>
      <c r="AN31" s="242">
        <v>2</v>
      </c>
      <c r="AO31" s="242">
        <v>2</v>
      </c>
      <c r="AP31" s="242">
        <v>3</v>
      </c>
      <c r="AQ31" s="242">
        <v>3</v>
      </c>
      <c r="AR31" s="242">
        <v>3</v>
      </c>
      <c r="AS31" s="242">
        <v>3</v>
      </c>
    </row>
    <row r="32" spans="1:45" ht="48" thickBot="1" x14ac:dyDescent="0.3">
      <c r="A32" s="280" t="s">
        <v>333</v>
      </c>
      <c r="B32" s="291" t="s">
        <v>392</v>
      </c>
      <c r="C32" s="256">
        <f t="shared" si="2"/>
        <v>2.8250000000000002</v>
      </c>
      <c r="D32" s="342"/>
      <c r="F32" s="242">
        <v>3</v>
      </c>
      <c r="G32" s="242">
        <v>3</v>
      </c>
      <c r="H32" s="242">
        <v>2</v>
      </c>
      <c r="I32" s="242">
        <v>3</v>
      </c>
      <c r="J32" s="242">
        <v>3</v>
      </c>
      <c r="K32" s="242">
        <v>3</v>
      </c>
      <c r="L32" s="242">
        <v>3</v>
      </c>
      <c r="M32" s="242">
        <v>2</v>
      </c>
      <c r="N32" s="242">
        <v>3</v>
      </c>
      <c r="O32" s="242">
        <v>3</v>
      </c>
      <c r="P32" s="242">
        <v>3</v>
      </c>
      <c r="Q32" s="242">
        <v>3</v>
      </c>
      <c r="R32" s="242">
        <v>3</v>
      </c>
      <c r="S32" s="242">
        <v>3</v>
      </c>
      <c r="T32" s="242">
        <v>2</v>
      </c>
      <c r="U32" s="242">
        <v>2</v>
      </c>
      <c r="V32" s="242">
        <v>3</v>
      </c>
      <c r="W32" s="242">
        <v>2</v>
      </c>
      <c r="X32" s="242">
        <v>3</v>
      </c>
      <c r="Y32" s="242">
        <v>3</v>
      </c>
      <c r="Z32" s="242">
        <v>3</v>
      </c>
      <c r="AA32" s="242">
        <v>2</v>
      </c>
      <c r="AB32" s="242">
        <v>3</v>
      </c>
      <c r="AC32" s="242">
        <v>3</v>
      </c>
      <c r="AD32" s="242">
        <v>3</v>
      </c>
      <c r="AE32" s="242">
        <v>2</v>
      </c>
      <c r="AF32" s="242">
        <v>3</v>
      </c>
      <c r="AG32" s="242">
        <v>3</v>
      </c>
      <c r="AH32" s="242">
        <v>3</v>
      </c>
      <c r="AI32" s="242">
        <v>3</v>
      </c>
      <c r="AJ32" s="242">
        <v>3</v>
      </c>
      <c r="AK32" s="242">
        <v>3</v>
      </c>
      <c r="AL32" s="242">
        <v>3</v>
      </c>
      <c r="AM32" s="242">
        <v>3</v>
      </c>
      <c r="AN32" s="242">
        <v>3</v>
      </c>
      <c r="AO32" s="242">
        <v>3</v>
      </c>
      <c r="AP32" s="242">
        <v>3</v>
      </c>
      <c r="AQ32" s="242">
        <v>3</v>
      </c>
      <c r="AR32" s="242">
        <v>3</v>
      </c>
      <c r="AS32" s="242">
        <v>3</v>
      </c>
    </row>
    <row r="33" spans="1:45" ht="48" thickBot="1" x14ac:dyDescent="0.3">
      <c r="A33" s="280" t="s">
        <v>334</v>
      </c>
      <c r="B33" s="290" t="s">
        <v>393</v>
      </c>
      <c r="C33" s="255">
        <f>IF(COUNTA(F33:ONE33)=0,"нет",AVERAGE(F33:ONE33))</f>
        <v>2.7619047619047619</v>
      </c>
      <c r="D33" s="342"/>
      <c r="Y33" s="242">
        <v>3</v>
      </c>
      <c r="Z33" s="242">
        <v>3</v>
      </c>
      <c r="AA33" s="242">
        <v>2</v>
      </c>
      <c r="AB33" s="242">
        <v>3</v>
      </c>
      <c r="AC33" s="242">
        <v>3</v>
      </c>
      <c r="AD33" s="242">
        <v>3</v>
      </c>
      <c r="AE33" s="242">
        <v>2</v>
      </c>
      <c r="AF33" s="242">
        <v>3</v>
      </c>
      <c r="AG33" s="242">
        <v>3</v>
      </c>
      <c r="AH33" s="242">
        <v>3</v>
      </c>
      <c r="AI33" s="242">
        <v>3</v>
      </c>
      <c r="AJ33" s="242">
        <v>3</v>
      </c>
      <c r="AK33" s="242">
        <v>3</v>
      </c>
      <c r="AL33" s="242">
        <v>2</v>
      </c>
      <c r="AM33" s="242">
        <v>2</v>
      </c>
      <c r="AN33" s="242">
        <v>3</v>
      </c>
      <c r="AO33" s="242">
        <v>3</v>
      </c>
      <c r="AP33" s="242">
        <v>3</v>
      </c>
      <c r="AQ33" s="242">
        <v>2</v>
      </c>
      <c r="AR33" s="242">
        <v>3</v>
      </c>
      <c r="AS33" s="242">
        <v>3</v>
      </c>
    </row>
    <row r="34" spans="1:45" ht="63.75" thickBot="1" x14ac:dyDescent="0.3">
      <c r="A34" s="280" t="s">
        <v>335</v>
      </c>
      <c r="B34" s="291" t="s">
        <v>230</v>
      </c>
      <c r="C34" s="256">
        <f t="shared" si="2"/>
        <v>2.7749999999999999</v>
      </c>
      <c r="D34" s="342"/>
      <c r="F34" s="242">
        <v>3</v>
      </c>
      <c r="G34" s="242">
        <v>3</v>
      </c>
      <c r="H34" s="242">
        <v>3</v>
      </c>
      <c r="I34" s="242">
        <v>2</v>
      </c>
      <c r="J34" s="242">
        <v>3</v>
      </c>
      <c r="K34" s="242">
        <v>3</v>
      </c>
      <c r="L34" s="242">
        <v>3</v>
      </c>
      <c r="M34" s="242">
        <v>3</v>
      </c>
      <c r="N34" s="242">
        <v>3</v>
      </c>
      <c r="O34" s="242">
        <v>3</v>
      </c>
      <c r="P34" s="242">
        <v>3</v>
      </c>
      <c r="Q34" s="242">
        <v>3</v>
      </c>
      <c r="R34" s="242">
        <v>3</v>
      </c>
      <c r="S34" s="242">
        <v>3</v>
      </c>
      <c r="T34" s="242">
        <v>1</v>
      </c>
      <c r="U34" s="242">
        <v>2</v>
      </c>
      <c r="V34" s="242">
        <v>3</v>
      </c>
      <c r="W34" s="242">
        <v>2</v>
      </c>
      <c r="X34" s="242">
        <v>3</v>
      </c>
      <c r="Y34" s="242">
        <v>2</v>
      </c>
      <c r="Z34" s="242">
        <v>3</v>
      </c>
      <c r="AA34" s="242">
        <v>3</v>
      </c>
      <c r="AB34" s="242">
        <v>3</v>
      </c>
      <c r="AC34" s="242">
        <v>3</v>
      </c>
      <c r="AD34" s="242">
        <v>3</v>
      </c>
      <c r="AE34" s="242">
        <v>2</v>
      </c>
      <c r="AF34" s="242">
        <v>3</v>
      </c>
      <c r="AG34" s="242">
        <v>3</v>
      </c>
      <c r="AH34" s="242">
        <v>3</v>
      </c>
      <c r="AI34" s="242">
        <v>3</v>
      </c>
      <c r="AJ34" s="242">
        <v>3</v>
      </c>
      <c r="AK34" s="242">
        <v>3</v>
      </c>
      <c r="AL34" s="242">
        <v>3</v>
      </c>
      <c r="AM34" s="242">
        <v>3</v>
      </c>
      <c r="AN34" s="242">
        <v>3</v>
      </c>
      <c r="AO34" s="242">
        <v>3</v>
      </c>
      <c r="AP34" s="242">
        <v>2</v>
      </c>
      <c r="AQ34" s="242">
        <v>2</v>
      </c>
      <c r="AR34" s="242">
        <v>3</v>
      </c>
      <c r="AS34" s="242">
        <v>3</v>
      </c>
    </row>
    <row r="35" spans="1:45" ht="48" thickBot="1" x14ac:dyDescent="0.3">
      <c r="A35" s="280" t="s">
        <v>336</v>
      </c>
      <c r="B35" s="291" t="s">
        <v>394</v>
      </c>
      <c r="C35" s="255">
        <f t="shared" ref="C35:C40" si="3">IF(COUNTA(F35:ONE35)=0,"нет",AVERAGE(F35:ONE35))</f>
        <v>2.8</v>
      </c>
      <c r="D35" s="342"/>
      <c r="F35" s="242">
        <v>3</v>
      </c>
      <c r="G35" s="242">
        <v>3</v>
      </c>
      <c r="H35" s="242">
        <v>3</v>
      </c>
      <c r="I35" s="242">
        <v>3</v>
      </c>
      <c r="J35" s="242">
        <v>2</v>
      </c>
      <c r="K35" s="242">
        <v>3</v>
      </c>
      <c r="L35" s="242">
        <v>3</v>
      </c>
      <c r="M35" s="242">
        <v>3</v>
      </c>
      <c r="N35" s="242">
        <v>3</v>
      </c>
      <c r="O35" s="242">
        <v>2</v>
      </c>
    </row>
    <row r="36" spans="1:45" ht="48" thickBot="1" x14ac:dyDescent="0.3">
      <c r="A36" s="280" t="s">
        <v>337</v>
      </c>
      <c r="B36" s="291" t="s">
        <v>395</v>
      </c>
      <c r="C36" s="255">
        <f t="shared" si="3"/>
        <v>3</v>
      </c>
      <c r="D36" s="342"/>
      <c r="F36" s="242">
        <v>3</v>
      </c>
      <c r="G36" s="242">
        <v>3</v>
      </c>
      <c r="H36" s="242">
        <v>3</v>
      </c>
      <c r="I36" s="242">
        <v>3</v>
      </c>
      <c r="J36" s="242">
        <v>3</v>
      </c>
      <c r="K36" s="242">
        <v>3</v>
      </c>
      <c r="L36" s="242">
        <v>3</v>
      </c>
      <c r="M36" s="242">
        <v>3</v>
      </c>
      <c r="N36" s="242">
        <v>3</v>
      </c>
      <c r="O36" s="242">
        <v>3</v>
      </c>
    </row>
    <row r="37" spans="1:45" ht="48" thickBot="1" x14ac:dyDescent="0.3">
      <c r="A37" s="280" t="s">
        <v>338</v>
      </c>
      <c r="B37" s="286" t="s">
        <v>436</v>
      </c>
      <c r="C37" s="255" t="str">
        <f t="shared" si="3"/>
        <v>нет</v>
      </c>
      <c r="D37" s="342"/>
    </row>
    <row r="38" spans="1:45" ht="48" thickBot="1" x14ac:dyDescent="0.3">
      <c r="A38" s="280" t="s">
        <v>339</v>
      </c>
      <c r="B38" s="291" t="s">
        <v>437</v>
      </c>
      <c r="C38" s="255" t="str">
        <f t="shared" si="3"/>
        <v>нет</v>
      </c>
      <c r="D38" s="342"/>
    </row>
    <row r="39" spans="1:45" ht="63.75" thickBot="1" x14ac:dyDescent="0.3">
      <c r="A39" s="280" t="s">
        <v>340</v>
      </c>
      <c r="B39" s="291" t="s">
        <v>438</v>
      </c>
      <c r="C39" s="255" t="str">
        <f t="shared" si="3"/>
        <v>нет</v>
      </c>
      <c r="D39" s="342"/>
    </row>
    <row r="40" spans="1:45" ht="32.25" thickBot="1" x14ac:dyDescent="0.3">
      <c r="A40" s="280" t="s">
        <v>341</v>
      </c>
      <c r="B40" s="291" t="s">
        <v>383</v>
      </c>
      <c r="C40" s="255" t="str">
        <f t="shared" si="3"/>
        <v>нет</v>
      </c>
      <c r="D40" s="342"/>
    </row>
    <row r="41" spans="1:45" ht="48" thickBot="1" x14ac:dyDescent="0.3">
      <c r="A41" s="280" t="s">
        <v>342</v>
      </c>
      <c r="B41" s="291" t="s">
        <v>396</v>
      </c>
      <c r="C41" s="256">
        <f t="shared" si="2"/>
        <v>2.85</v>
      </c>
      <c r="D41" s="342"/>
      <c r="F41" s="242">
        <v>3</v>
      </c>
      <c r="G41" s="242">
        <v>3</v>
      </c>
      <c r="H41" s="242">
        <v>3</v>
      </c>
      <c r="I41" s="242">
        <v>3</v>
      </c>
      <c r="J41" s="242">
        <v>3</v>
      </c>
      <c r="K41" s="242">
        <v>3</v>
      </c>
      <c r="L41" s="242">
        <v>3</v>
      </c>
      <c r="M41" s="242">
        <v>3</v>
      </c>
      <c r="N41" s="242">
        <v>3</v>
      </c>
      <c r="O41" s="242">
        <v>3</v>
      </c>
      <c r="P41" s="242">
        <v>3</v>
      </c>
      <c r="Q41" s="242">
        <v>2</v>
      </c>
      <c r="R41" s="242">
        <v>3</v>
      </c>
      <c r="S41" s="242">
        <v>3</v>
      </c>
      <c r="T41" s="242">
        <v>2</v>
      </c>
      <c r="U41" s="242">
        <v>3</v>
      </c>
      <c r="V41" s="242">
        <v>3</v>
      </c>
      <c r="W41" s="242">
        <v>3</v>
      </c>
      <c r="X41" s="242">
        <v>2</v>
      </c>
      <c r="Y41" s="242">
        <v>2</v>
      </c>
      <c r="Z41" s="242">
        <v>3</v>
      </c>
      <c r="AA41" s="242">
        <v>3</v>
      </c>
      <c r="AB41" s="242">
        <v>3</v>
      </c>
      <c r="AC41" s="242">
        <v>3</v>
      </c>
      <c r="AD41" s="242">
        <v>3</v>
      </c>
      <c r="AE41" s="242">
        <v>2</v>
      </c>
      <c r="AF41" s="242">
        <v>3</v>
      </c>
      <c r="AG41" s="242">
        <v>3</v>
      </c>
      <c r="AH41" s="242">
        <v>3</v>
      </c>
      <c r="AI41" s="242">
        <v>3</v>
      </c>
      <c r="AJ41" s="242">
        <v>3</v>
      </c>
      <c r="AK41" s="242">
        <v>2</v>
      </c>
      <c r="AL41" s="242">
        <v>3</v>
      </c>
      <c r="AM41" s="242">
        <v>3</v>
      </c>
      <c r="AN41" s="242">
        <v>3</v>
      </c>
      <c r="AO41" s="242">
        <v>3</v>
      </c>
      <c r="AP41" s="242">
        <v>3</v>
      </c>
      <c r="AQ41" s="242">
        <v>3</v>
      </c>
      <c r="AR41" s="242">
        <v>3</v>
      </c>
      <c r="AS41" s="242">
        <v>3</v>
      </c>
    </row>
    <row r="42" spans="1:45" ht="32.25" thickBot="1" x14ac:dyDescent="0.3">
      <c r="A42" s="280" t="s">
        <v>343</v>
      </c>
      <c r="B42" s="291" t="s">
        <v>384</v>
      </c>
      <c r="C42" s="256">
        <f t="shared" si="2"/>
        <v>2.7749999999999999</v>
      </c>
      <c r="D42" s="342"/>
      <c r="F42" s="242">
        <v>3</v>
      </c>
      <c r="G42" s="242">
        <v>2</v>
      </c>
      <c r="H42" s="242">
        <v>2</v>
      </c>
      <c r="I42" s="242">
        <v>3</v>
      </c>
      <c r="J42" s="242">
        <v>3</v>
      </c>
      <c r="K42" s="242">
        <v>3</v>
      </c>
      <c r="L42" s="242">
        <v>3</v>
      </c>
      <c r="M42" s="242">
        <v>3</v>
      </c>
      <c r="N42" s="242">
        <v>3</v>
      </c>
      <c r="O42" s="242">
        <v>3</v>
      </c>
      <c r="P42" s="242">
        <v>3</v>
      </c>
      <c r="Q42" s="242">
        <v>3</v>
      </c>
      <c r="R42" s="242">
        <v>3</v>
      </c>
      <c r="S42" s="242">
        <v>3</v>
      </c>
      <c r="T42" s="242">
        <v>3</v>
      </c>
      <c r="U42" s="242">
        <v>3</v>
      </c>
      <c r="V42" s="242">
        <v>2</v>
      </c>
      <c r="W42" s="242">
        <v>3</v>
      </c>
      <c r="X42" s="242">
        <v>3</v>
      </c>
      <c r="Y42" s="242">
        <v>2</v>
      </c>
      <c r="Z42" s="242">
        <v>3</v>
      </c>
      <c r="AA42" s="242">
        <v>3</v>
      </c>
      <c r="AB42" s="242">
        <v>3</v>
      </c>
      <c r="AC42" s="242">
        <v>3</v>
      </c>
      <c r="AD42" s="242">
        <v>3</v>
      </c>
      <c r="AE42" s="242">
        <v>2</v>
      </c>
      <c r="AF42" s="242">
        <v>3</v>
      </c>
      <c r="AG42" s="242">
        <v>3</v>
      </c>
      <c r="AH42" s="242">
        <v>3</v>
      </c>
      <c r="AI42" s="242">
        <v>3</v>
      </c>
      <c r="AJ42" s="242">
        <v>3</v>
      </c>
      <c r="AK42" s="242">
        <v>3</v>
      </c>
      <c r="AL42" s="242">
        <v>2</v>
      </c>
      <c r="AM42" s="242">
        <v>2</v>
      </c>
      <c r="AN42" s="242">
        <v>2</v>
      </c>
      <c r="AO42" s="242">
        <v>3</v>
      </c>
      <c r="AP42" s="242">
        <v>3</v>
      </c>
      <c r="AQ42" s="242">
        <v>3</v>
      </c>
      <c r="AR42" s="242">
        <v>2</v>
      </c>
      <c r="AS42" s="242">
        <v>3</v>
      </c>
    </row>
    <row r="43" spans="1:45" ht="95.25" thickBot="1" x14ac:dyDescent="0.3">
      <c r="A43" s="292" t="s">
        <v>344</v>
      </c>
      <c r="B43" s="291" t="s">
        <v>439</v>
      </c>
      <c r="C43" s="256">
        <f t="shared" si="2"/>
        <v>2.7250000000000001</v>
      </c>
      <c r="D43" s="344"/>
      <c r="F43" s="242">
        <v>3</v>
      </c>
      <c r="G43" s="242">
        <v>2</v>
      </c>
      <c r="H43" s="242">
        <v>2</v>
      </c>
      <c r="I43" s="242">
        <v>2</v>
      </c>
      <c r="J43" s="242">
        <v>3</v>
      </c>
      <c r="K43" s="242">
        <v>3</v>
      </c>
      <c r="L43" s="242">
        <v>3</v>
      </c>
      <c r="M43" s="242">
        <v>3</v>
      </c>
      <c r="N43" s="242">
        <v>3</v>
      </c>
      <c r="O43" s="242">
        <v>3</v>
      </c>
      <c r="P43" s="242">
        <v>3</v>
      </c>
      <c r="Q43" s="242">
        <v>3</v>
      </c>
      <c r="R43" s="242">
        <v>3</v>
      </c>
      <c r="S43" s="242">
        <v>3</v>
      </c>
      <c r="T43" s="242">
        <v>2</v>
      </c>
      <c r="U43" s="242">
        <v>2</v>
      </c>
      <c r="V43" s="242">
        <v>3</v>
      </c>
      <c r="W43" s="242">
        <v>2</v>
      </c>
      <c r="X43" s="242">
        <v>2</v>
      </c>
      <c r="Y43" s="242">
        <v>3</v>
      </c>
      <c r="Z43" s="242">
        <v>3</v>
      </c>
      <c r="AA43" s="242">
        <v>3</v>
      </c>
      <c r="AB43" s="242">
        <v>3</v>
      </c>
      <c r="AC43" s="242">
        <v>3</v>
      </c>
      <c r="AD43" s="242">
        <v>3</v>
      </c>
      <c r="AE43" s="242">
        <v>2</v>
      </c>
      <c r="AF43" s="242">
        <v>3</v>
      </c>
      <c r="AG43" s="242">
        <v>3</v>
      </c>
      <c r="AH43" s="242">
        <v>3</v>
      </c>
      <c r="AI43" s="242">
        <v>3</v>
      </c>
      <c r="AJ43" s="242">
        <v>3</v>
      </c>
      <c r="AK43" s="242">
        <v>3</v>
      </c>
      <c r="AL43" s="242">
        <v>3</v>
      </c>
      <c r="AM43" s="242">
        <v>3</v>
      </c>
      <c r="AN43" s="242">
        <v>3</v>
      </c>
      <c r="AO43" s="242">
        <v>2</v>
      </c>
      <c r="AP43" s="242">
        <v>3</v>
      </c>
      <c r="AQ43" s="242">
        <v>2</v>
      </c>
      <c r="AR43" s="242">
        <v>2</v>
      </c>
      <c r="AS43" s="242">
        <v>3</v>
      </c>
    </row>
    <row r="45" spans="1:45" ht="15.75" x14ac:dyDescent="0.25">
      <c r="A45" s="293" t="s">
        <v>385</v>
      </c>
    </row>
    <row r="46" spans="1:45" ht="15.75" x14ac:dyDescent="0.25">
      <c r="A46" s="293" t="s">
        <v>386</v>
      </c>
    </row>
    <row r="47" spans="1:45" x14ac:dyDescent="0.25">
      <c r="A47" s="294" t="s">
        <v>387</v>
      </c>
    </row>
  </sheetData>
  <sheetProtection algorithmName="SHA-512" hashValue="mTqKSUOSpb1JaCMcw1nxBh2J8LqwKqpMpKoFQtfVpMBWtViSW2u2lTxnNPgDdC+8nLNcCxBnSDmOZxbib7cb3w==" saltValue="YGkfelOMJLjBlA4Qx/7bIA==" spinCount="100000" sheet="1" objects="1" scenarios="1"/>
  <mergeCells count="3">
    <mergeCell ref="D9:D18"/>
    <mergeCell ref="D20:D25"/>
    <mergeCell ref="D27:D43"/>
  </mergeCells>
  <dataValidations count="2">
    <dataValidation allowBlank="1" showInputMessage="1" showErrorMessage="1" promptTitle="Это заголовок" prompt="Данное поле не заполняется" sqref="D26 D19 D6:D8"/>
    <dataValidation type="whole" allowBlank="1" showInputMessage="1" showErrorMessage="1" sqref="F18:YV44 C25 C41:C43 F45:ME1048576 C18 C9:C14 F9:YV14 C20:C22 C27:C32 C34 EZ1:ME8 F1:EY3 F5:EY8">
      <formula1>0</formula1>
      <formula2>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Инструкция</vt:lpstr>
      <vt:lpstr>Титульный лист</vt:lpstr>
      <vt:lpstr> Параметр 1 (кр.1)</vt:lpstr>
      <vt:lpstr>Параметр 2 (кр.1-2)</vt:lpstr>
      <vt:lpstr>Параметр 3 (кр.1)</vt:lpstr>
      <vt:lpstr>Параметр 3 (кр.2)</vt:lpstr>
      <vt:lpstr>Техн лист 1</vt:lpstr>
      <vt:lpstr>Параметр 3 (кр.3)</vt:lpstr>
      <vt:lpstr>Техн лист 2</vt:lpstr>
      <vt:lpstr>Параметр 3 (кр.4)</vt:lpstr>
      <vt:lpstr>ИТОГ</vt:lpstr>
      <vt:lpstr>СВОД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2020-09-02T13:36:57Z</dcterms:modified>
</cp:coreProperties>
</file>